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8FC6A5F-6961-4591-AF9C-54CC70F610E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<sst xmlns="http://schemas.openxmlformats.org/spreadsheetml/2006/main" xmlns:r="http://schemas.openxmlformats.org/officeDocument/2006/relationships" xmlns:xdr="http://schemas.openxmlformats.org/drawingml/2006/spreadsheetDrawing" count="1844" uniqueCount="310">
  <si>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</si>
  <si>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</si>
  <si>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</si>
  <si>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</si>
  <si>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</si>
  <si>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</si>
  <si>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</si>
  <si>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</si>
  <si>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</si>
  <si>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</si>
  <si>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</si>
  <si>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</si>
  <si>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</si>
  <si>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</si>
  <si>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</si>
  <si>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</si>
  <si>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</si>
  <si>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</si>
  <si>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</si>
  <si>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</si>
  <si>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</si>
  <si>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</si>
  <si>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</si>
  <si>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</si>
  <si>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</si>
  <si>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</si>
  <si>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</si>
  <si>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</si>
  <si>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</si>
  <si>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</si>
  <si>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</si>
  <si>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</si>
  <si>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</si>
  <si>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</si>
  <si>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</si>
  <si>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</si>
  <si>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</si>
  <si>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</si>
  <si>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</si>
  <si>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</si>
  <si>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</si>
  <si>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</si>
  <si>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</si>
  <si>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</si>
  <si>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</si>
  <si>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</si>
  <si>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</si>
  <si>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</si>
  <si>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</si>
  <si>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</si>
  <si>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</si>
  <si>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</si>
  <si>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</si>
  <si>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</si>
  <si>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</si>
  <si>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</si>
  <si>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</si>
  <si>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</si>
  <si>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</si>
  <si>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</si>
  <si>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</si>
  <si>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</si>
  <si>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</si>
  <si>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</si>
  <si>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</si>
  <si>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</si>
  <si>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</si>
  <si>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</si>
  <si>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</si>
  <si>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</si>
  <si>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</si>
  <si>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</si>
  <si>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</si>
  <si>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</si>
  <si>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</si>
  <si>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</si>
  <si>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</si>
  <si>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</si>
  <si>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</si>
  <si>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</si>
  <si>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</si>
  <si>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</si>
  <si>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</si>
  <si>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</si>
  <si>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</si>
  <si>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</si>
  <si>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</si>
  <si>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</si>
  <si>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</si>
  <si>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</si>
  <si>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</si>
  <si>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</si>
  <si>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</si>
  <si>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</si>
  <si>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</si>
  <si>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</si>
  <si>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</si>
  <si>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</si>
  <si>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</si>
  <si>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</si>
  <si>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</si>
  <si>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</si>
  <si>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</si>
  <si>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</si>
  <si>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</si>
  <si>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</si>
  <si>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</si>
  <si>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</si>
  <si>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</si>
  <si>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</si>
  <si>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</si>
  <si>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</si>
  <si>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</si>
  <si>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</si>
  <si>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</si>
  <si>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</si>
  <si>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</si>
  <si>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</si>
  <si>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</si>
  <si>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</si>
  <si>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</si>
  <si>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</si>
  <si>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</si>
  <si>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</si>
  <si>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</si>
  <si>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</si>
  <si>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</si>
  <si>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</si>
  <si>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</si>
  <si>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</si>
  <si>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</si>
  <si>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</si>
  <si>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</si>
  <si>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</si>
  <si>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</si>
  <si>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</si>
  <si>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</si>
  <si>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</si>
  <si>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</si>
  <si>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</si>
  <si>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</si>
  <si>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</si>
  <si>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</si>
  <si>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</si>
  <si>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</si>
  <si>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</si>
  <si>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</si>
  <si>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</si>
  <si>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</si>
  <si>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</si>
  <si>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</si>
  <si>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</si>
  <si>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</si>
  <si>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</si>
  <si>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</si>
  <si>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</si>
  <si>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</si>
  <si>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</si>
  <si>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</si>
  <si>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Nigeria</t>
  </si>
  <si>
    <t>UNESCO UIS (http://data.uis.unesco.org/)</t>
  </si>
  <si>
    <t>Potable water</t>
  </si>
  <si>
    <t>Yes</t>
  </si>
  <si>
    <t xml:space="preserve">Basic estimate used </t>
  </si>
  <si>
    <t>No sanitation data</t>
  </si>
  <si>
    <t xml:space="preserve">No handwashing data. </t>
  </si>
  <si>
    <t>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</si>
  <si>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</si>
  <si>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</si>
  <si>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</si>
  <si>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</si>
  <si>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</si>
  <si>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</si>
  <si>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</si>
  <si>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</si>
  <si>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</si>
  <si>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</si>
  <si>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</si>
  <si>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</si>
  <si>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</si>
  <si>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</si>
  <si>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Improved drinking water</t>
  </si>
  <si>
    <t>Survey</t>
  </si>
  <si>
    <t>Functioning, basic hand hygiene station</t>
  </si>
  <si>
    <t>National Water Supply and Sanitation Survey</t>
  </si>
  <si>
    <t>Public schools only.</t>
  </si>
  <si>
    <t>Improved and sex-separated</t>
  </si>
  <si>
    <t>No</t>
  </si>
  <si>
    <t>Ecosan</t>
  </si>
  <si>
    <t>Flush Toilet to the piped sewer system</t>
  </si>
  <si>
    <t>Flush toilet to septic tank</t>
  </si>
  <si>
    <t>Pit Latrine With No slab/Dirt</t>
  </si>
  <si>
    <t>Pit LatrineWith Slab</t>
  </si>
  <si>
    <t>VIP(s) latrine</t>
  </si>
  <si>
    <t>Sex-separated</t>
  </si>
  <si>
    <t xml:space="preserve">Public schools only. Not used as the questions were only asked for a  subset of schools (6,348/32,155) from the survey. </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</si>
  <si>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</si>
  <si>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</si>
  <si>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</si>
  <si>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</si>
  <si>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</si>
  <si>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</si>
  <si>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</si>
  <si>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</si>
  <si>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</si>
  <si>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</si>
  <si>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</si>
  <si>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</si>
  <si>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</si>
  <si>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</si>
  <si>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</si>
  <si>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</si>
  <si>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</si>
  <si>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</si>
  <si>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</si>
  <si>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</si>
  <si>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</si>
  <si>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</si>
  <si>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</si>
  <si>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</si>
  <si>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</si>
  <si>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</si>
  <si>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</si>
  <si>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</si>
  <si>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National Outcome Routine Mapping of Water, Sanitation and Hygiene Service Levels</t>
  </si>
  <si>
    <t>The survey was carried out in all the 36 states of the federation and federal capital territory, Abuja. Includes public and private primary, secondary and non-formal schools. Estimates based on microdata.</t>
  </si>
  <si>
    <t>piped water supply</t>
  </si>
  <si>
    <t>tube well / borehole</t>
  </si>
  <si>
    <t>protected dug well</t>
  </si>
  <si>
    <t>unprotected dug well</t>
  </si>
  <si>
    <t>protected spring</t>
  </si>
  <si>
    <t>unprotected spring</t>
  </si>
  <si>
    <t>rainwater collection</t>
  </si>
  <si>
    <t>tanker-truck or cart</t>
  </si>
  <si>
    <t>surface water (river, stream, dam, lake, pond, canal, irriga</t>
  </si>
  <si>
    <t>packaged bottle or sachet water</t>
  </si>
  <si>
    <t>others (specify)</t>
  </si>
  <si>
    <t>Currently available and improved source</t>
  </si>
  <si>
    <t>Currently available</t>
  </si>
  <si>
    <t>flush/pour-flush toilets</t>
  </si>
  <si>
    <t>pit latrines with slab</t>
  </si>
  <si>
    <t>compost toilets</t>
  </si>
  <si>
    <t>pit latrine without slab</t>
  </si>
  <si>
    <t>bucket latrines</t>
  </si>
  <si>
    <t>At least one student toilet is usable (meets all criteria)</t>
  </si>
  <si>
    <t>Girls and boys toilets</t>
  </si>
  <si>
    <t>Improved and usable girls and boys toilets</t>
  </si>
  <si>
    <t>Handwashing facilities</t>
  </si>
  <si>
    <t>Water only or water and soap</t>
  </si>
  <si>
    <t>Water and soap</t>
  </si>
  <si>
    <t>Values in grey text are imputed based on linear regression</t>
  </si>
  <si>
    <t>Clean water</t>
  </si>
  <si>
    <t>No hygiene data.</t>
  </si>
  <si>
    <t>Service Delivery Indicators Survey, World Bank, microdata</t>
  </si>
  <si>
    <t xml:space="preserve">Calculated from microdata using included weighting values. Includes public and private schools. National, urban and rural estimates are based on primary schools only. </t>
  </si>
  <si>
    <t>Designated for boys and girls</t>
  </si>
  <si>
    <t xml:space="preserve">Improved, single-sex, private, accessible </t>
  </si>
  <si>
    <t>Accessible &amp; private (unlocked, not overflowing, in working condition, have doors or separating entry way wall)</t>
  </si>
  <si>
    <t>NGA_2008_UIS</t>
  </si>
  <si>
    <t>NGA_2013_SDI</t>
  </si>
  <si>
    <t>NGA_2015_NWSS</t>
  </si>
  <si>
    <t>NGA_2018_NORM</t>
  </si>
  <si>
    <t>2008</t>
  </si>
  <si>
    <t>2013</t>
  </si>
  <si>
    <t>2015</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</si>
  <si>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</si>
  <si>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</si>
  <si>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</si>
  <si>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</si>
  <si>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</si>
  <si>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</si>
  <si>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</si>
  <si>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</si>
  <si>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</si>
  <si>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</si>
  <si>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</si>
  <si>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</si>
  <si>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</si>
  <si>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</si>
  <si>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</si>
  <si>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</si>
  <si>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</si>
  <si>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NGA_2019_NORM</t>
  </si>
  <si>
    <t>Within compound or connected to building</t>
  </si>
  <si>
    <t/>
  </si>
  <si>
    <t>hanging latrine</t>
  </si>
  <si>
    <t>Handwashing facilities at the school</t>
  </si>
  <si>
    <t>Water currently available</t>
  </si>
  <si>
    <t xml:space="preserve">Facility with water </t>
  </si>
  <si>
    <t>Soap currently available</t>
  </si>
  <si>
    <t xml:space="preserve">Facility with soap </t>
  </si>
  <si>
    <t>Water and soap currently available</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</si>
  <si>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</si>
  <si>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</si>
  <si>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</si>
  <si>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</si>
  <si>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</si>
  <si>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</si>
  <si>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NGA_2021_NORM</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</si>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</sst>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3" fillId="2" borderId="2" xfId="0" applyFont="true" applyFill="true" applyBorder="true" applyAlignment="true">
      <alignment horizontal="center"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4" fillId="2" borderId="63" xfId="0" applyFont="true" applyFill="true" applyBorder="true" applyAlignment="true">
      <alignment horizontal="left" vertical="center"/>
    </xf>
    <xf numFmtId="0" fontId="4" fillId="0"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62"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0" fontId="3" fillId="0" borderId="24" xfId="0" applyFont="true" applyBorder="true" applyAlignment="true">
      <alignment horizontal="left" vertical="center" wrapText="true"/>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164" fontId="74" fillId="36" borderId="66" xfId="0" applyNumberFormat="true" applyFont="true" applyFill="true" applyBorder="true" applyAlignment="true" applyProtection="true">
      <alignment horizontal="center" vertical="center"/>
    </xf>
    <xf numFmtId="0"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6"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3" fillId="2" borderId="71"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86"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81" fillId="42" borderId="15" xfId="0" applyFont="true" applyFill="true" applyBorder="true" applyAlignment="true">
      <alignment horizontal="left" vertical="center"/>
    </xf>
    <xf numFmtId="164" fontId="3" fillId="0" borderId="63" xfId="0" applyNumberFormat="true" applyFont="true" applyFill="true" applyBorder="true" applyAlignment="true">
      <alignment horizontal="center" vertical="center"/>
    </xf>
    <xf numFmtId="0" fontId="81" fillId="43" borderId="15" xfId="0" applyFont="true" applyFill="true" applyBorder="true" applyAlignment="true">
      <alignment horizontal="left" vertical="center"/>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xf numFmtId="0" fontId="798"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23.601966669999999</c:v>
                </c:pt>
                <c:pt idx="1">
                  <c:v>36.692913330000003</c:v>
                </c:pt>
                <c:pt idx="2">
                  <c:v>16.237780000000001</c:v>
                </c:pt>
                <c:pt idx="3">
                  <c:v>1E-10</c:v>
                </c:pt>
                <c:pt idx="4">
                  <c:v>22.032039999999999</c:v>
                </c:pt>
                <c:pt idx="5">
                  <c:v>27.881003329999999</c:v>
                </c:pt>
              </c:numCache>
            </c:numRef>
          </c:val>
          <c:extLst>
            <c:ext xmlns:c16="http://schemas.microsoft.com/office/drawing/2014/chart" uri="{C3380CC4-5D6E-409C-BE32-E72D297353CC}">
              <c16:uniqueId val="{00000000-5287-43AC-AB22-A0E1DAB8E9D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87-43AC-AB22-A0E1DAB8E9D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87-43AC-AB22-A0E1DAB8E9D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87-43AC-AB22-A0E1DAB8E9D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87-43AC-AB22-A0E1DAB8E9D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87-43AC-AB22-A0E1DAB8E9D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287-43AC-AB22-A0E1DAB8E9D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11.68446333</c:v>
                </c:pt>
                <c:pt idx="1">
                  <c:v>15.27414667</c:v>
                </c:pt>
                <c:pt idx="2">
                  <c:v>10.148856670000001</c:v>
                </c:pt>
                <c:pt idx="3">
                  <c:v>1E-10</c:v>
                </c:pt>
                <c:pt idx="4">
                  <c:v>11.104559999999999</c:v>
                </c:pt>
                <c:pt idx="5">
                  <c:v>13.725246670000001</c:v>
                </c:pt>
              </c:numCache>
            </c:numRef>
          </c:val>
          <c:extLst>
            <c:ext xmlns:c16="http://schemas.microsoft.com/office/drawing/2014/chart" uri="{C3380CC4-5D6E-409C-BE32-E72D297353CC}">
              <c16:uniqueId val="{00000007-5287-43AC-AB22-A0E1DAB8E9D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8-5287-43AC-AB22-A0E1DAB8E9D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64.713570000000004</c:v>
                </c:pt>
                <c:pt idx="1">
                  <c:v>48.032940000000004</c:v>
                </c:pt>
                <c:pt idx="2">
                  <c:v>73.613363329999999</c:v>
                </c:pt>
                <c:pt idx="3">
                  <c:v>1E-10</c:v>
                </c:pt>
                <c:pt idx="4">
                  <c:v>66.863399999999999</c:v>
                </c:pt>
                <c:pt idx="5">
                  <c:v>58.393749999999997</c:v>
                </c:pt>
              </c:numCache>
            </c:numRef>
          </c:val>
          <c:extLst>
            <c:ext xmlns:c16="http://schemas.microsoft.com/office/drawing/2014/chart" uri="{C3380CC4-5D6E-409C-BE32-E72D297353CC}">
              <c16:uniqueId val="{00000009-5287-43AC-AB22-A0E1DAB8E9D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B3-4D2E-AB08-17F6094F2F7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B3-4D2E-AB08-17F6094F2F7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B3-4D2E-AB08-17F6094F2F7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41-425E-8F76-0FEB9E6F583F}"/>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41-425E-8F76-0FEB9E6F583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DB-4734-8250-AA6203686E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F1-499D-AB8A-4244548FE3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71.538470000000004</c:v>
                </c:pt>
                <c:pt idx="4">
                  <c:v>64.914169999999999</c:v>
                </c:pt>
                <c:pt idx="5">
                  <c:v>65.938865000000007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67.5</c:v>
                </c:pt>
                <c:pt idx="13">
                  <c:v>67.5</c:v>
                </c:pt>
                <c:pt idx="14">
                  <c:v>67.5</c:v>
                </c:pt>
                <c:pt idx="15">
                  <c:v>67.5</c:v>
                </c:pt>
                <c:pt idx="16">
                  <c:v>67.5</c:v>
                </c:pt>
                <c:pt idx="17">
                  <c:v>67.5</c:v>
                </c:pt>
                <c:pt idx="18">
                  <c:v>67.5</c:v>
                </c:pt>
                <c:pt idx="19">
                  <c:v>67.5</c:v>
                </c:pt>
                <c:pt idx="20">
                  <c:v>67.5</c:v>
                </c:pt>
                <c:pt idx="21">
                  <c:v>67.5</c:v>
                </c:pt>
                <c:pt idx="22">
                  <c:v>67.5</c:v>
                </c:pt>
                <c:pt idx="23">
                  <c:v>67.5</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47.9</c:v>
                </c:pt>
                <c:pt idx="13">
                  <c:v>47.9</c:v>
                </c:pt>
                <c:pt idx="14">
                  <c:v>47.9</c:v>
                </c:pt>
                <c:pt idx="15">
                  <c:v>47.9</c:v>
                </c:pt>
                <c:pt idx="16">
                  <c:v>47.9</c:v>
                </c:pt>
                <c:pt idx="17">
                  <c:v>47.9</c:v>
                </c:pt>
                <c:pt idx="18">
                  <c:v>47.9</c:v>
                </c:pt>
                <c:pt idx="19">
                  <c:v>47.9</c:v>
                </c:pt>
                <c:pt idx="20">
                  <c:v>47.9</c:v>
                </c:pt>
                <c:pt idx="21">
                  <c:v>47.9</c:v>
                </c:pt>
                <c:pt idx="22">
                  <c:v>47.9</c:v>
                </c:pt>
                <c:pt idx="23">
                  <c:v>47.9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B3-4D2E-AB08-17F6094F2F74}"/>
                </c:ext>
              </c:extLst>
            </c:dLbl>
            <c:dLbl>
              <c:idx val="1"/>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B3-4D2E-AB08-17F6094F2F7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B3-4D2E-AB08-17F6094F2F7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41-425E-8F76-0FEB9E6F583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DB-4734-8250-AA6203686E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F1-499D-AB8A-4244548FE3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53.333329999999997</c:v>
                </c:pt>
                <c:pt idx="4">
                  <c:v>44.206009999999999</c:v>
                </c:pt>
                <c:pt idx="5">
                  <c:v>46.288209999999999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75.5</c:v>
                </c:pt>
                <c:pt idx="13">
                  <c:v>75.5</c:v>
                </c:pt>
                <c:pt idx="14">
                  <c:v>75.5</c:v>
                </c:pt>
                <c:pt idx="15">
                  <c:v>75.5</c:v>
                </c:pt>
                <c:pt idx="16">
                  <c:v>75.5</c:v>
                </c:pt>
                <c:pt idx="17">
                  <c:v>75.5</c:v>
                </c:pt>
                <c:pt idx="18">
                  <c:v>75.5</c:v>
                </c:pt>
                <c:pt idx="19">
                  <c:v>75.5</c:v>
                </c:pt>
                <c:pt idx="20">
                  <c:v>75.5</c:v>
                </c:pt>
                <c:pt idx="21">
                  <c:v>75.5</c:v>
                </c:pt>
                <c:pt idx="22">
                  <c:v>75.5</c:v>
                </c:pt>
                <c:pt idx="23">
                  <c:v>75.5</c:v>
                </c:pt>
              </c:numCache>
            </c:numRef>
          </c:yVal>
          <c:smooth val="0"/>
          <c:extLst>
            <c:ext xmlns:c16="http://schemas.microsoft.com/office/drawing/2014/chart" uri="{C3380CC4-5D6E-409C-BE32-E72D297353CC}">
              <c16:uniqueId val="{00000007-33B3-4D2E-AB08-17F6094F2F7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B3-4D2E-AB08-17F6094F2F7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B3-4D2E-AB08-17F6094F2F7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B3-4D2E-AB08-17F6094F2F7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41-425E-8F76-0FEB9E6F583F}"/>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41-425E-8F76-0FEB9E6F583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DB-4734-8250-AA6203686E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F1-499D-AB8A-4244548FE3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78.974360000000004</c:v>
                </c:pt>
                <c:pt idx="4">
                  <c:v>74.034329999999997</c:v>
                </c:pt>
                <c:pt idx="5">
                  <c:v>73.580790000000007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3B3-4D2E-AB08-17F6094F2F74}"/>
            </c:ext>
          </c:extLst>
        </c:ser>
        <c:dLbls>
          <c:showLegendKey val="0"/>
          <c:showVal val="0"/>
          <c:showCatName val="0"/>
          <c:showSerName val="0"/>
          <c:showPercent val="0"/>
          <c:showBubbleSize val="0"/>
        </c:dLbls>
        <c:axId val="381149568"/>
        <c:axId val="381151104"/>
      </c:scatterChart>
      <c:valAx>
        <c:axId val="381149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1104"/>
        <c:crosses val="autoZero"/>
        <c:crossBetween val="midCat"/>
        <c:majorUnit val="5"/>
      </c:valAx>
      <c:valAx>
        <c:axId val="381151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495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7A-4782-8C62-565159167BA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7A-4782-8C62-565159167BAA}"/>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7A-4782-8C62-565159167BAA}"/>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08-47EC-A4CC-34D56DC97A4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08-47EC-A4CC-34D56DC97A4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73-4DF5-A03B-F3F7893B5B6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F8-436B-83E2-C92717EF54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7A-4782-8C62-565159167BA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7A-4782-8C62-565159167BAA}"/>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08-47EC-A4CC-34D56DC97A4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73-4DF5-A03B-F3F7893B5B6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F8-436B-83E2-C92717EF54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B7A-4782-8C62-565159167BA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7A-4782-8C62-565159167BA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7A-4782-8C62-565159167BAA}"/>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7A-4782-8C62-565159167BAA}"/>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08-47EC-A4CC-34D56DC97A4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08-47EC-A4CC-34D56DC97A4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73-4DF5-A03B-F3F7893B5B6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F8-436B-83E2-C92717EF54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B7A-4782-8C62-565159167BAA}"/>
            </c:ext>
          </c:extLst>
        </c:ser>
        <c:dLbls>
          <c:showLegendKey val="0"/>
          <c:showVal val="0"/>
          <c:showCatName val="0"/>
          <c:showSerName val="0"/>
          <c:showPercent val="0"/>
          <c:showBubbleSize val="0"/>
        </c:dLbls>
        <c:axId val="74552448"/>
        <c:axId val="74553984"/>
      </c:scatterChart>
      <c:valAx>
        <c:axId val="7455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3984"/>
        <c:crosses val="autoZero"/>
        <c:crossBetween val="midCat"/>
        <c:majorUnit val="5"/>
      </c:valAx>
      <c:valAx>
        <c:axId val="74553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2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BE-4444-A51A-0C5B1927E585}"/>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BE-4444-A51A-0C5B1927E585}"/>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BE-4444-A51A-0C5B1927E585}"/>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BE-4A0E-9F46-3E307020FF2C}"/>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BE-4A0E-9F46-3E307020FF2C}"/>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BE-4D74-843C-42F713DC56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55-4D41-BF8F-6E2D8CBDE9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42.89</c:v>
                </c:pt>
                <c:pt idx="2">
                  <c:v>#N/A</c:v>
                </c:pt>
                <c:pt idx="3">
                  <c:v>56.712334999999996</c:v>
                </c:pt>
                <c:pt idx="4">
                  <c:v>45.68627</c:v>
                </c:pt>
                <c:pt idx="5">
                  <c:v>52.503209999999996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42</c:v>
                </c:pt>
                <c:pt idx="8">
                  <c:v>42</c:v>
                </c:pt>
                <c:pt idx="9">
                  <c:v>42</c:v>
                </c:pt>
                <c:pt idx="10">
                  <c:v>42</c:v>
                </c:pt>
                <c:pt idx="11">
                  <c:v>42</c:v>
                </c:pt>
                <c:pt idx="12">
                  <c:v>43.1</c:v>
                </c:pt>
                <c:pt idx="13">
                  <c:v>44.2</c:v>
                </c:pt>
                <c:pt idx="14">
                  <c:v>45.3</c:v>
                </c:pt>
                <c:pt idx="15">
                  <c:v>46.4</c:v>
                </c:pt>
                <c:pt idx="16">
                  <c:v>47.5</c:v>
                </c:pt>
                <c:pt idx="17">
                  <c:v>48.6</c:v>
                </c:pt>
                <c:pt idx="18">
                  <c:v>49.7</c:v>
                </c:pt>
                <c:pt idx="19">
                  <c:v>50.8</c:v>
                </c:pt>
                <c:pt idx="20">
                  <c:v>51.9</c:v>
                </c:pt>
                <c:pt idx="21">
                  <c:v>53</c:v>
                </c:pt>
                <c:pt idx="22">
                  <c:v>54.1</c:v>
                </c:pt>
                <c:pt idx="23">
                  <c:v>55.2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32.200000000000003</c:v>
                </c:pt>
                <c:pt idx="13">
                  <c:v>32.200000000000003</c:v>
                </c:pt>
                <c:pt idx="14">
                  <c:v>32.200000000000003</c:v>
                </c:pt>
                <c:pt idx="15">
                  <c:v>32.200000000000003</c:v>
                </c:pt>
                <c:pt idx="16">
                  <c:v>32.200000000000003</c:v>
                </c:pt>
                <c:pt idx="17">
                  <c:v>32.200000000000003</c:v>
                </c:pt>
                <c:pt idx="18">
                  <c:v>32.200000000000003</c:v>
                </c:pt>
                <c:pt idx="19">
                  <c:v>32.200000000000003</c:v>
                </c:pt>
                <c:pt idx="20">
                  <c:v>32.200000000000003</c:v>
                </c:pt>
                <c:pt idx="21">
                  <c:v>32.200000000000003</c:v>
                </c:pt>
                <c:pt idx="22">
                  <c:v>32.200000000000003</c:v>
                </c:pt>
                <c:pt idx="23">
                  <c:v>32.200000000000003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BE-4444-A51A-0C5B1927E585}"/>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BE-4444-A51A-0C5B1927E585}"/>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BE-4A0E-9F46-3E307020FF2C}"/>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BE-4D74-843C-42F713DC56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55-4D41-BF8F-6E2D8CBDE9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32.054789999999997</c:v>
                </c:pt>
                <c:pt idx="4">
                  <c:v>29.673200000000001</c:v>
                </c:pt>
                <c:pt idx="5">
                  <c:v>34.72401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63.8</c:v>
                </c:pt>
                <c:pt idx="13">
                  <c:v>63.8</c:v>
                </c:pt>
                <c:pt idx="14">
                  <c:v>63.8</c:v>
                </c:pt>
                <c:pt idx="15">
                  <c:v>63.8</c:v>
                </c:pt>
                <c:pt idx="16">
                  <c:v>63.8</c:v>
                </c:pt>
                <c:pt idx="17">
                  <c:v>63.8</c:v>
                </c:pt>
                <c:pt idx="18">
                  <c:v>63.8</c:v>
                </c:pt>
                <c:pt idx="19">
                  <c:v>63.8</c:v>
                </c:pt>
                <c:pt idx="20">
                  <c:v>63.8</c:v>
                </c:pt>
                <c:pt idx="21">
                  <c:v>63.8</c:v>
                </c:pt>
                <c:pt idx="22">
                  <c:v>63.8</c:v>
                </c:pt>
                <c:pt idx="23">
                  <c:v>63.8</c:v>
                </c:pt>
              </c:numCache>
            </c:numRef>
          </c:yVal>
          <c:smooth val="0"/>
          <c:extLst>
            <c:ext xmlns:c16="http://schemas.microsoft.com/office/drawing/2014/chart" uri="{C3380CC4-5D6E-409C-BE32-E72D297353CC}">
              <c16:uniqueId val="{00000008-4EBE-4444-A51A-0C5B1927E58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BE-4444-A51A-0C5B1927E585}"/>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BE-4444-A51A-0C5B1927E585}"/>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EBE-4444-A51A-0C5B1927E585}"/>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BE-4A0E-9F46-3E307020FF2C}"/>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BE-4A0E-9F46-3E307020FF2C}"/>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BE-4D74-843C-42F713DC56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55-4D41-BF8F-6E2D8CBDE9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68.904110000000003</c:v>
                </c:pt>
                <c:pt idx="4">
                  <c:v>59.346409999999999</c:v>
                </c:pt>
                <c:pt idx="5">
                  <c:v>63.093710000000002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4EBE-4444-A51A-0C5B1927E585}"/>
            </c:ext>
          </c:extLst>
        </c:ser>
        <c:dLbls>
          <c:showLegendKey val="0"/>
          <c:showVal val="0"/>
          <c:showCatName val="0"/>
          <c:showSerName val="0"/>
          <c:showPercent val="0"/>
          <c:showBubbleSize val="0"/>
        </c:dLbls>
        <c:axId val="75120000"/>
        <c:axId val="75121792"/>
      </c:scatterChart>
      <c:valAx>
        <c:axId val="75120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1792"/>
        <c:crosses val="autoZero"/>
        <c:crossBetween val="midCat"/>
        <c:majorUnit val="5"/>
      </c:valAx>
      <c:valAx>
        <c:axId val="75121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3E-4A4D-AA59-B3AE30D0432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3E-4A4D-AA59-B3AE30D0432E}"/>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3E-4A4D-AA59-B3AE30D0432E}"/>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43-4D17-9B54-D90833B8563D}"/>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43-4D17-9B54-D90833B8563D}"/>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7A-4AEE-979C-B8F42590EDB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A1-4741-B3E6-1D9D71E9E9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62.564099999999996</c:v>
                </c:pt>
                <c:pt idx="4">
                  <c:v>62.875529999999998</c:v>
                </c:pt>
                <c:pt idx="5">
                  <c:v>63.973799999999997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63.1</c:v>
                </c:pt>
                <c:pt idx="13">
                  <c:v>63.1</c:v>
                </c:pt>
                <c:pt idx="14">
                  <c:v>63.1</c:v>
                </c:pt>
                <c:pt idx="15">
                  <c:v>63.1</c:v>
                </c:pt>
                <c:pt idx="16">
                  <c:v>63.1</c:v>
                </c:pt>
                <c:pt idx="17">
                  <c:v>63.1</c:v>
                </c:pt>
                <c:pt idx="18">
                  <c:v>63.1</c:v>
                </c:pt>
                <c:pt idx="19">
                  <c:v>63.1</c:v>
                </c:pt>
                <c:pt idx="20">
                  <c:v>63.1</c:v>
                </c:pt>
                <c:pt idx="21">
                  <c:v>63.1</c:v>
                </c:pt>
                <c:pt idx="22">
                  <c:v>63.1</c:v>
                </c:pt>
                <c:pt idx="23">
                  <c:v>63.1</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42.5</c:v>
                </c:pt>
                <c:pt idx="13">
                  <c:v>42.5</c:v>
                </c:pt>
                <c:pt idx="14">
                  <c:v>42.5</c:v>
                </c:pt>
                <c:pt idx="15">
                  <c:v>42.5</c:v>
                </c:pt>
                <c:pt idx="16">
                  <c:v>42.5</c:v>
                </c:pt>
                <c:pt idx="17">
                  <c:v>42.5</c:v>
                </c:pt>
                <c:pt idx="18">
                  <c:v>42.5</c:v>
                </c:pt>
                <c:pt idx="19">
                  <c:v>42.5</c:v>
                </c:pt>
                <c:pt idx="20">
                  <c:v>42.5</c:v>
                </c:pt>
                <c:pt idx="21">
                  <c:v>42.5</c:v>
                </c:pt>
                <c:pt idx="22">
                  <c:v>42.5</c:v>
                </c:pt>
                <c:pt idx="23">
                  <c:v>42.5</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3E-4A4D-AA59-B3AE30D0432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3E-4A4D-AA59-B3AE30D0432E}"/>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3E-4A4D-AA59-B3AE30D0432E}"/>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43-4D17-9B54-D90833B8563D}"/>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7A-4AEE-979C-B8F42590EDB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A1-4741-B3E6-1D9D71E9E9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45.641030000000001</c:v>
                </c:pt>
                <c:pt idx="4">
                  <c:v>35.407730000000001</c:v>
                </c:pt>
                <c:pt idx="5">
                  <c:v>46.506549999999997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71.2</c:v>
                </c:pt>
                <c:pt idx="13">
                  <c:v>71.2</c:v>
                </c:pt>
                <c:pt idx="14">
                  <c:v>71.2</c:v>
                </c:pt>
                <c:pt idx="15">
                  <c:v>71.2</c:v>
                </c:pt>
                <c:pt idx="16">
                  <c:v>71.2</c:v>
                </c:pt>
                <c:pt idx="17">
                  <c:v>71.2</c:v>
                </c:pt>
                <c:pt idx="18">
                  <c:v>71.2</c:v>
                </c:pt>
                <c:pt idx="19">
                  <c:v>71.2</c:v>
                </c:pt>
                <c:pt idx="20">
                  <c:v>71.2</c:v>
                </c:pt>
                <c:pt idx="21">
                  <c:v>71.2</c:v>
                </c:pt>
                <c:pt idx="22">
                  <c:v>71.2</c:v>
                </c:pt>
                <c:pt idx="23">
                  <c:v>71.2</c:v>
                </c:pt>
              </c:numCache>
            </c:numRef>
          </c:yVal>
          <c:smooth val="0"/>
          <c:extLst>
            <c:ext xmlns:c16="http://schemas.microsoft.com/office/drawing/2014/chart" uri="{C3380CC4-5D6E-409C-BE32-E72D297353CC}">
              <c16:uniqueId val="{00000007-C53E-4A4D-AA59-B3AE30D0432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3E-4A4D-AA59-B3AE30D0432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3E-4A4D-AA59-B3AE30D0432E}"/>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3E-4A4D-AA59-B3AE30D0432E}"/>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43-4D17-9B54-D90833B8563D}"/>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43-4D17-9B54-D90833B8563D}"/>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7A-4AEE-979C-B8F42590EDB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A1-4741-B3E6-1D9D71E9E9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70.256410000000002</c:v>
                </c:pt>
                <c:pt idx="4">
                  <c:v>71.459229999999991</c:v>
                </c:pt>
                <c:pt idx="5">
                  <c:v>71.834059999999994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53E-4A4D-AA59-B3AE30D0432E}"/>
            </c:ext>
          </c:extLst>
        </c:ser>
        <c:dLbls>
          <c:showLegendKey val="0"/>
          <c:showVal val="0"/>
          <c:showCatName val="0"/>
          <c:showSerName val="0"/>
          <c:showPercent val="0"/>
          <c:showBubbleSize val="0"/>
        </c:dLbls>
        <c:axId val="84419712"/>
        <c:axId val="84421248"/>
      </c:scatterChart>
      <c:valAx>
        <c:axId val="8441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1248"/>
        <c:crosses val="autoZero"/>
        <c:crossBetween val="midCat"/>
        <c:majorUnit val="5"/>
      </c:valAx>
      <c:valAx>
        <c:axId val="844212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97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E3-4461-B40E-58BE3A3582B8}"/>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E3-4461-B40E-58BE3A3582B8}"/>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E3-4461-B40E-58BE3A3582B8}"/>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88-4BEE-B754-9BBDD5AEE2D8}"/>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88-4BEE-B754-9BBDD5AEE2D8}"/>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F6-47C7-AA5F-E3E86B8BD2C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4A-4B9B-A9F8-29690521B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E3-4461-B40E-58BE3A3582B8}"/>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E3-4461-B40E-58BE3A3582B8}"/>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88-4BEE-B754-9BBDD5AEE2D8}"/>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F6-47C7-AA5F-E3E86B8BD2C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4A-4B9B-A9F8-29690521B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EEE3-4461-B40E-58BE3A3582B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EE3-4461-B40E-58BE3A3582B8}"/>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E3-4461-B40E-58BE3A3582B8}"/>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E3-4461-B40E-58BE3A3582B8}"/>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88-4BEE-B754-9BBDD5AEE2D8}"/>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88-4BEE-B754-9BBDD5AEE2D8}"/>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F6-47C7-AA5F-E3E86B8BD2C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4A-4B9B-A9F8-29690521B7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EEE3-4461-B40E-58BE3A3582B8}"/>
            </c:ext>
          </c:extLst>
        </c:ser>
        <c:dLbls>
          <c:showLegendKey val="0"/>
          <c:showVal val="0"/>
          <c:showCatName val="0"/>
          <c:showSerName val="0"/>
          <c:showPercent val="0"/>
          <c:showBubbleSize val="0"/>
        </c:dLbls>
        <c:axId val="84474880"/>
        <c:axId val="84677376"/>
      </c:scatterChart>
      <c:valAx>
        <c:axId val="8447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7376"/>
        <c:crosses val="autoZero"/>
        <c:crossBetween val="midCat"/>
        <c:majorUnit val="5"/>
      </c:valAx>
      <c:valAx>
        <c:axId val="846773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00-473F-A1F2-1960E10522AB}"/>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00-473F-A1F2-1960E10522AB}"/>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00-473F-A1F2-1960E10522AB}"/>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A9-400E-8F77-9C4BF41B561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1E-44EE-9E89-6E7E0784D0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0A-4143-B20C-D55A3DAD6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49.5792</c:v>
                </c:pt>
                <c:pt idx="2">
                  <c:v>#N/A</c:v>
                </c:pt>
                <c:pt idx="3">
                  <c:v>58.356160000000003</c:v>
                </c:pt>
                <c:pt idx="4">
                  <c:v>47.581700000000005</c:v>
                </c:pt>
                <c:pt idx="5">
                  <c:v>50.834399999999995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50.9</c:v>
                </c:pt>
                <c:pt idx="8">
                  <c:v>50.9</c:v>
                </c:pt>
                <c:pt idx="9">
                  <c:v>50.9</c:v>
                </c:pt>
                <c:pt idx="10">
                  <c:v>50.9</c:v>
                </c:pt>
                <c:pt idx="11">
                  <c:v>50.9</c:v>
                </c:pt>
                <c:pt idx="12">
                  <c:v>51</c:v>
                </c:pt>
                <c:pt idx="13">
                  <c:v>51.1</c:v>
                </c:pt>
                <c:pt idx="14">
                  <c:v>51.2</c:v>
                </c:pt>
                <c:pt idx="15">
                  <c:v>51.3</c:v>
                </c:pt>
                <c:pt idx="16">
                  <c:v>51.4</c:v>
                </c:pt>
                <c:pt idx="17">
                  <c:v>51.5</c:v>
                </c:pt>
                <c:pt idx="18">
                  <c:v>51.6</c:v>
                </c:pt>
                <c:pt idx="19">
                  <c:v>51.7</c:v>
                </c:pt>
                <c:pt idx="20">
                  <c:v>51.8</c:v>
                </c:pt>
                <c:pt idx="21">
                  <c:v>51.9</c:v>
                </c:pt>
                <c:pt idx="22">
                  <c:v>52</c:v>
                </c:pt>
                <c:pt idx="23">
                  <c:v>52.2</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15.7</c:v>
                </c:pt>
                <c:pt idx="8">
                  <c:v>15.7</c:v>
                </c:pt>
                <c:pt idx="9">
                  <c:v>15.7</c:v>
                </c:pt>
                <c:pt idx="10">
                  <c:v>15.7</c:v>
                </c:pt>
                <c:pt idx="11">
                  <c:v>15.7</c:v>
                </c:pt>
                <c:pt idx="12">
                  <c:v>17.7</c:v>
                </c:pt>
                <c:pt idx="13">
                  <c:v>19.7</c:v>
                </c:pt>
                <c:pt idx="14">
                  <c:v>21.7</c:v>
                </c:pt>
                <c:pt idx="15">
                  <c:v>23.8</c:v>
                </c:pt>
                <c:pt idx="16">
                  <c:v>25.8</c:v>
                </c:pt>
                <c:pt idx="17">
                  <c:v>27.8</c:v>
                </c:pt>
                <c:pt idx="18">
                  <c:v>29.8</c:v>
                </c:pt>
                <c:pt idx="19">
                  <c:v>31.8</c:v>
                </c:pt>
                <c:pt idx="20">
                  <c:v>33.799999999999997</c:v>
                </c:pt>
                <c:pt idx="21">
                  <c:v>35.799999999999997</c:v>
                </c:pt>
                <c:pt idx="22">
                  <c:v>37.799999999999997</c:v>
                </c:pt>
                <c:pt idx="23">
                  <c:v>39.799999999999997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00-473F-A1F2-1960E10522AB}"/>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00-473F-A1F2-1960E10522AB}"/>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A9-400E-8F77-9C4BF41B561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1E-44EE-9E89-6E7E0784D0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0A-4143-B20C-D55A3DAD6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19.690000000000001</c:v>
                </c:pt>
                <c:pt idx="2">
                  <c:v>#N/A</c:v>
                </c:pt>
                <c:pt idx="3">
                  <c:v>32.054789999999997</c:v>
                </c:pt>
                <c:pt idx="4">
                  <c:v>28.562090000000001</c:v>
                </c:pt>
                <c:pt idx="5">
                  <c:v>36.777920000000002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55.9</c:v>
                </c:pt>
                <c:pt idx="8">
                  <c:v>55.9</c:v>
                </c:pt>
                <c:pt idx="9">
                  <c:v>55.9</c:v>
                </c:pt>
                <c:pt idx="10">
                  <c:v>55.9</c:v>
                </c:pt>
                <c:pt idx="11">
                  <c:v>55.9</c:v>
                </c:pt>
                <c:pt idx="12">
                  <c:v>56.4</c:v>
                </c:pt>
                <c:pt idx="13">
                  <c:v>57</c:v>
                </c:pt>
                <c:pt idx="14">
                  <c:v>57.5</c:v>
                </c:pt>
                <c:pt idx="15">
                  <c:v>58</c:v>
                </c:pt>
                <c:pt idx="16">
                  <c:v>58.6</c:v>
                </c:pt>
                <c:pt idx="17">
                  <c:v>59.1</c:v>
                </c:pt>
                <c:pt idx="18">
                  <c:v>59.6</c:v>
                </c:pt>
                <c:pt idx="19">
                  <c:v>60.2</c:v>
                </c:pt>
                <c:pt idx="20">
                  <c:v>60.7</c:v>
                </c:pt>
                <c:pt idx="21">
                  <c:v>61.3</c:v>
                </c:pt>
                <c:pt idx="22">
                  <c:v>61.8</c:v>
                </c:pt>
                <c:pt idx="23">
                  <c:v>62.3</c:v>
                </c:pt>
              </c:numCache>
            </c:numRef>
          </c:yVal>
          <c:smooth val="0"/>
          <c:extLst>
            <c:ext xmlns:c16="http://schemas.microsoft.com/office/drawing/2014/chart" uri="{C3380CC4-5D6E-409C-BE32-E72D297353CC}">
              <c16:uniqueId val="{00000008-8100-473F-A1F2-1960E10522A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00-473F-A1F2-1960E10522AB}"/>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00-473F-A1F2-1960E10522AB}"/>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00-473F-A1F2-1960E10522AB}"/>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A9-400E-8F77-9C4BF41B561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A9-400E-8F77-9C4BF41B561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1E-44EE-9E89-6E7E0784D0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0A-4143-B20C-D55A3DAD6D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54.502540000000003</c:v>
                </c:pt>
                <c:pt idx="2">
                  <c:v>#N/A</c:v>
                </c:pt>
                <c:pt idx="3">
                  <c:v>67.945210000000003</c:v>
                </c:pt>
                <c:pt idx="4">
                  <c:v>57.581699999999998</c:v>
                </c:pt>
                <c:pt idx="5">
                  <c:v>58.023110000000003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8100-473F-A1F2-1960E10522AB}"/>
            </c:ext>
          </c:extLst>
        </c:ser>
        <c:dLbls>
          <c:showLegendKey val="0"/>
          <c:showVal val="0"/>
          <c:showCatName val="0"/>
          <c:showSerName val="0"/>
          <c:showPercent val="0"/>
          <c:showBubbleSize val="0"/>
        </c:dLbls>
        <c:axId val="84809216"/>
        <c:axId val="84810752"/>
      </c:scatterChart>
      <c:valAx>
        <c:axId val="84809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0752"/>
        <c:crosses val="autoZero"/>
        <c:crossBetween val="midCat"/>
        <c:majorUnit val="5"/>
      </c:valAx>
      <c:valAx>
        <c:axId val="848107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92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39.1</c:v>
                </c:pt>
                <c:pt idx="13">
                  <c:v>39.1</c:v>
                </c:pt>
                <c:pt idx="14">
                  <c:v>39.1</c:v>
                </c:pt>
                <c:pt idx="15">
                  <c:v>39.1</c:v>
                </c:pt>
                <c:pt idx="16">
                  <c:v>39.1</c:v>
                </c:pt>
                <c:pt idx="17">
                  <c:v>39.1</c:v>
                </c:pt>
                <c:pt idx="18">
                  <c:v>39.1</c:v>
                </c:pt>
                <c:pt idx="19">
                  <c:v>39.1</c:v>
                </c:pt>
                <c:pt idx="20">
                  <c:v>39.1</c:v>
                </c:pt>
                <c:pt idx="21">
                  <c:v>39.1</c:v>
                </c:pt>
                <c:pt idx="22">
                  <c:v>39.1</c:v>
                </c:pt>
                <c:pt idx="23">
                  <c:v>39.1</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0-48BE-8FCE-C0E582CE230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30-48BE-8FCE-C0E582CE230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30-48BE-8FCE-C0E582CE230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E4-4BC8-A4F0-3B9E362B7F1F}"/>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E4-4BC8-A4F0-3B9E362B7F1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5C-4110-AF1B-6CD5CC2DA4A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0A-46ED-AB51-1D94E4EFB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41.256540000000001</c:v>
                </c:pt>
                <c:pt idx="4">
                  <c:v>26.55311</c:v>
                </c:pt>
                <c:pt idx="5">
                  <c:v>49.503970000000002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35.299999999999997</c:v>
                </c:pt>
                <c:pt idx="13">
                  <c:v>35.299999999999997</c:v>
                </c:pt>
                <c:pt idx="14">
                  <c:v>35.299999999999997</c:v>
                </c:pt>
                <c:pt idx="15">
                  <c:v>35.299999999999997</c:v>
                </c:pt>
                <c:pt idx="16">
                  <c:v>35.299999999999997</c:v>
                </c:pt>
                <c:pt idx="17">
                  <c:v>35.299999999999997</c:v>
                </c:pt>
                <c:pt idx="18">
                  <c:v>35.299999999999997</c:v>
                </c:pt>
                <c:pt idx="19">
                  <c:v>35.299999999999997</c:v>
                </c:pt>
                <c:pt idx="20">
                  <c:v>35.299999999999997</c:v>
                </c:pt>
                <c:pt idx="21">
                  <c:v>35.299999999999997</c:v>
                </c:pt>
                <c:pt idx="22">
                  <c:v>35.299999999999997</c:v>
                </c:pt>
                <c:pt idx="23">
                  <c:v>35.299999999999997</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0-48BE-8FCE-C0E582CE230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30-48BE-8FCE-C0E582CE230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0-48BE-8FCE-C0E582CE230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E4-4BC8-A4F0-3B9E362B7F1F}"/>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E4-4BC8-A4F0-3B9E362B7F1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5C-4110-AF1B-6CD5CC2DA4A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0A-46ED-AB51-1D94E4EFB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38.32461</c:v>
                </c:pt>
                <c:pt idx="4">
                  <c:v>22.494990000000001</c:v>
                </c:pt>
                <c:pt idx="5">
                  <c:v>45.03969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23.6</c:v>
                </c:pt>
                <c:pt idx="13">
                  <c:v>23.6</c:v>
                </c:pt>
                <c:pt idx="14">
                  <c:v>23.6</c:v>
                </c:pt>
                <c:pt idx="15">
                  <c:v>23.6</c:v>
                </c:pt>
                <c:pt idx="16">
                  <c:v>23.6</c:v>
                </c:pt>
                <c:pt idx="17">
                  <c:v>23.6</c:v>
                </c:pt>
                <c:pt idx="18">
                  <c:v>23.6</c:v>
                </c:pt>
                <c:pt idx="19">
                  <c:v>23.6</c:v>
                </c:pt>
                <c:pt idx="20">
                  <c:v>23.6</c:v>
                </c:pt>
                <c:pt idx="21">
                  <c:v>23.6</c:v>
                </c:pt>
                <c:pt idx="22">
                  <c:v>23.6</c:v>
                </c:pt>
                <c:pt idx="23">
                  <c:v>23.6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0-48BE-8FCE-C0E582CE230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30-48BE-8FCE-C0E582CE230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30-48BE-8FCE-C0E582CE230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E4-4BC8-A4F0-3B9E362B7F1F}"/>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E4-4BC8-A4F0-3B9E362B7F1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5C-4110-AF1B-6CD5CC2DA4A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0A-46ED-AB51-1D94E4EFB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27.643979999999999</c:v>
                </c:pt>
                <c:pt idx="4">
                  <c:v>10.721439999999999</c:v>
                </c:pt>
                <c:pt idx="5">
                  <c:v>32.440480000000001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527552"/>
        <c:axId val="85529344"/>
      </c:scatterChart>
      <c:valAx>
        <c:axId val="85527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9344"/>
        <c:crosses val="autoZero"/>
        <c:crossBetween val="midCat"/>
        <c:majorUnit val="5"/>
      </c:valAx>
      <c:valAx>
        <c:axId val="8552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5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52</c:v>
                </c:pt>
                <c:pt idx="13">
                  <c:v>52</c:v>
                </c:pt>
                <c:pt idx="14">
                  <c:v>52</c:v>
                </c:pt>
                <c:pt idx="15">
                  <c:v>52</c:v>
                </c:pt>
                <c:pt idx="16">
                  <c:v>52</c:v>
                </c:pt>
                <c:pt idx="17">
                  <c:v>52</c:v>
                </c:pt>
                <c:pt idx="18">
                  <c:v>52</c:v>
                </c:pt>
                <c:pt idx="19">
                  <c:v>52</c:v>
                </c:pt>
                <c:pt idx="20">
                  <c:v>52</c:v>
                </c:pt>
                <c:pt idx="21">
                  <c:v>52</c:v>
                </c:pt>
                <c:pt idx="22">
                  <c:v>52</c:v>
                </c:pt>
                <c:pt idx="23">
                  <c:v>52</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2A-4A47-AB34-201302D46A3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A-4A47-AB34-201302D46A3A}"/>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28-42AC-A91C-5EF53F539219}"/>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B2-43EF-A2EE-48CBC61830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ED-486E-9C9D-FD7A1088A7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53.791469999999997</c:v>
                </c:pt>
                <c:pt idx="4">
                  <c:v>37.043480000000002</c:v>
                </c:pt>
                <c:pt idx="5">
                  <c:v>65.066230000000004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36.700000000000003</c:v>
                </c:pt>
                <c:pt idx="13">
                  <c:v>36.700000000000003</c:v>
                </c:pt>
                <c:pt idx="14">
                  <c:v>36.700000000000003</c:v>
                </c:pt>
                <c:pt idx="15">
                  <c:v>36.700000000000003</c:v>
                </c:pt>
                <c:pt idx="16">
                  <c:v>36.700000000000003</c:v>
                </c:pt>
                <c:pt idx="17">
                  <c:v>36.700000000000003</c:v>
                </c:pt>
                <c:pt idx="18">
                  <c:v>36.700000000000003</c:v>
                </c:pt>
                <c:pt idx="19">
                  <c:v>36.700000000000003</c:v>
                </c:pt>
                <c:pt idx="20">
                  <c:v>36.700000000000003</c:v>
                </c:pt>
                <c:pt idx="21">
                  <c:v>36.700000000000003</c:v>
                </c:pt>
                <c:pt idx="22">
                  <c:v>36.700000000000003</c:v>
                </c:pt>
                <c:pt idx="23">
                  <c:v>36.700000000000003</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A-4A47-AB34-201302D46A3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A-4A47-AB34-201302D46A3A}"/>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A-4A47-AB34-201302D46A3A}"/>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28-42AC-A91C-5EF53F539219}"/>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28-42AC-A91C-5EF53F539219}"/>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B2-43EF-A2EE-48CBC61830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ED-486E-9C9D-FD7A1088A7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42.654029999999999</c:v>
                </c:pt>
                <c:pt idx="4">
                  <c:v>18.086960000000001</c:v>
                </c:pt>
                <c:pt idx="5">
                  <c:v>49.33775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56.1</c:v>
                </c:pt>
                <c:pt idx="13">
                  <c:v>56.1</c:v>
                </c:pt>
                <c:pt idx="14">
                  <c:v>56.1</c:v>
                </c:pt>
                <c:pt idx="15">
                  <c:v>56.1</c:v>
                </c:pt>
                <c:pt idx="16">
                  <c:v>56.1</c:v>
                </c:pt>
                <c:pt idx="17">
                  <c:v>56.1</c:v>
                </c:pt>
                <c:pt idx="18">
                  <c:v>56.1</c:v>
                </c:pt>
                <c:pt idx="19">
                  <c:v>56.1</c:v>
                </c:pt>
                <c:pt idx="20">
                  <c:v>56.1</c:v>
                </c:pt>
                <c:pt idx="21">
                  <c:v>56.1</c:v>
                </c:pt>
                <c:pt idx="22">
                  <c:v>56.1</c:v>
                </c:pt>
                <c:pt idx="23">
                  <c:v>56.1</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2A-4A47-AB34-201302D46A3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2A-4A47-AB34-201302D46A3A}"/>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28-42AC-A91C-5EF53F539219}"/>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B2-43EF-A2EE-48CBC61830B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ED-486E-9C9D-FD7A1088A7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57.109000000000002</c:v>
                </c:pt>
                <c:pt idx="4">
                  <c:v>40.695650000000001</c:v>
                </c:pt>
                <c:pt idx="5">
                  <c:v>70.529799999999994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601280"/>
        <c:axId val="85611264"/>
      </c:scatterChart>
      <c:valAx>
        <c:axId val="85601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1264"/>
        <c:crosses val="autoZero"/>
        <c:crossBetween val="midCat"/>
        <c:majorUnit val="5"/>
      </c:valAx>
      <c:valAx>
        <c:axId val="85611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12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26.4</c:v>
                </c:pt>
                <c:pt idx="13">
                  <c:v>26.4</c:v>
                </c:pt>
                <c:pt idx="14">
                  <c:v>26.4</c:v>
                </c:pt>
                <c:pt idx="15">
                  <c:v>26.4</c:v>
                </c:pt>
                <c:pt idx="16">
                  <c:v>26.4</c:v>
                </c:pt>
                <c:pt idx="17">
                  <c:v>26.4</c:v>
                </c:pt>
                <c:pt idx="18">
                  <c:v>26.4</c:v>
                </c:pt>
                <c:pt idx="19">
                  <c:v>26.4</c:v>
                </c:pt>
                <c:pt idx="20">
                  <c:v>26.4</c:v>
                </c:pt>
                <c:pt idx="21">
                  <c:v>26.4</c:v>
                </c:pt>
                <c:pt idx="22">
                  <c:v>26.4</c:v>
                </c:pt>
                <c:pt idx="23">
                  <c:v>26.4</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16.2</c:v>
                </c:pt>
                <c:pt idx="13">
                  <c:v>16.2</c:v>
                </c:pt>
                <c:pt idx="14">
                  <c:v>16.2</c:v>
                </c:pt>
                <c:pt idx="15">
                  <c:v>16.2</c:v>
                </c:pt>
                <c:pt idx="16">
                  <c:v>16.2</c:v>
                </c:pt>
                <c:pt idx="17">
                  <c:v>16.2</c:v>
                </c:pt>
                <c:pt idx="18">
                  <c:v>16.2</c:v>
                </c:pt>
                <c:pt idx="19">
                  <c:v>16.2</c:v>
                </c:pt>
                <c:pt idx="20">
                  <c:v>16.2</c:v>
                </c:pt>
                <c:pt idx="21">
                  <c:v>16.2</c:v>
                </c:pt>
                <c:pt idx="22">
                  <c:v>16.2</c:v>
                </c:pt>
                <c:pt idx="23">
                  <c:v>16.2</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60-447C-BF6D-516049C3E302}"/>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60-447C-BF6D-516049C3E302}"/>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95-4EF8-8EB4-39B29A3B00C0}"/>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6D-48BC-99F9-BE341C3670B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E7-4112-BC26-C47EF9FEDA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26.078800000000001</c:v>
                </c:pt>
                <c:pt idx="4">
                  <c:v>16.608029999999999</c:v>
                </c:pt>
                <c:pt idx="5">
                  <c:v>36.473079999999996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60-447C-BF6D-516049C3E302}"/>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60-447C-BF6D-516049C3E302}"/>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60-447C-BF6D-516049C3E302}"/>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95-4EF8-8EB4-39B29A3B00C0}"/>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95-4EF8-8EB4-39B29A3B00C0}"/>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6D-48BC-99F9-BE341C3670B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E7-4112-BC26-C47EF9FEDA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15.75985</c:v>
                </c:pt>
                <c:pt idx="4">
                  <c:v>7.7410300000000003</c:v>
                </c:pt>
                <c:pt idx="5">
                  <c:v>25.21246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30</c:v>
                </c:pt>
                <c:pt idx="13">
                  <c:v>30</c:v>
                </c:pt>
                <c:pt idx="14">
                  <c:v>30</c:v>
                </c:pt>
                <c:pt idx="15">
                  <c:v>30</c:v>
                </c:pt>
                <c:pt idx="16">
                  <c:v>30</c:v>
                </c:pt>
                <c:pt idx="17">
                  <c:v>30</c:v>
                </c:pt>
                <c:pt idx="18">
                  <c:v>30</c:v>
                </c:pt>
                <c:pt idx="19">
                  <c:v>30</c:v>
                </c:pt>
                <c:pt idx="20">
                  <c:v>30</c:v>
                </c:pt>
                <c:pt idx="21">
                  <c:v>30</c:v>
                </c:pt>
                <c:pt idx="22">
                  <c:v>30</c:v>
                </c:pt>
                <c:pt idx="23">
                  <c:v>30</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60-447C-BF6D-516049C3E302}"/>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60-447C-BF6D-516049C3E302}"/>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95-4EF8-8EB4-39B29A3B00C0}"/>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6D-48BC-99F9-BE341C3670B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E7-4112-BC26-C47EF9FEDA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28.705439999999999</c:v>
                </c:pt>
                <c:pt idx="4">
                  <c:v>20.830400000000001</c:v>
                </c:pt>
                <c:pt idx="5">
                  <c:v>40.509920000000001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691008"/>
        <c:axId val="85696896"/>
      </c:scatterChart>
      <c:valAx>
        <c:axId val="85691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6896"/>
        <c:crosses val="autoZero"/>
        <c:crossBetween val="midCat"/>
        <c:majorUnit val="5"/>
      </c:valAx>
      <c:valAx>
        <c:axId val="85696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41.6</c:v>
                </c:pt>
                <c:pt idx="13">
                  <c:v>41.6</c:v>
                </c:pt>
                <c:pt idx="14">
                  <c:v>41.6</c:v>
                </c:pt>
                <c:pt idx="15">
                  <c:v>41.6</c:v>
                </c:pt>
                <c:pt idx="16">
                  <c:v>41.6</c:v>
                </c:pt>
                <c:pt idx="17">
                  <c:v>41.6</c:v>
                </c:pt>
                <c:pt idx="18">
                  <c:v>41.6</c:v>
                </c:pt>
                <c:pt idx="19">
                  <c:v>41.6</c:v>
                </c:pt>
                <c:pt idx="20">
                  <c:v>41.6</c:v>
                </c:pt>
                <c:pt idx="21">
                  <c:v>41.6</c:v>
                </c:pt>
                <c:pt idx="22">
                  <c:v>41.6</c:v>
                </c:pt>
                <c:pt idx="23">
                  <c:v>41.6</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27.9</c:v>
                </c:pt>
                <c:pt idx="13">
                  <c:v>27.9</c:v>
                </c:pt>
                <c:pt idx="14">
                  <c:v>27.9</c:v>
                </c:pt>
                <c:pt idx="15">
                  <c:v>27.9</c:v>
                </c:pt>
                <c:pt idx="16">
                  <c:v>27.9</c:v>
                </c:pt>
                <c:pt idx="17">
                  <c:v>27.9</c:v>
                </c:pt>
                <c:pt idx="18">
                  <c:v>27.9</c:v>
                </c:pt>
                <c:pt idx="19">
                  <c:v>27.9</c:v>
                </c:pt>
                <c:pt idx="20">
                  <c:v>27.9</c:v>
                </c:pt>
                <c:pt idx="21">
                  <c:v>27.9</c:v>
                </c:pt>
                <c:pt idx="22">
                  <c:v>27.9</c:v>
                </c:pt>
                <c:pt idx="23">
                  <c:v>27.9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1F-4D4C-B304-ABAC420ABF79}"/>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1F-4D4C-B304-ABAC420ABF79}"/>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1F-4D4C-B304-ABAC420ABF79}"/>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7C-45A8-AA41-BBFF69CD322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49-481B-A9AE-D8135302077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EE-4106-890D-C9FD4D27DB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36.923070000000003</c:v>
                </c:pt>
                <c:pt idx="4">
                  <c:v>30.472100000000001</c:v>
                </c:pt>
                <c:pt idx="5">
                  <c:v>57.423580000000001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1F-4D4C-B304-ABAC420ABF79}"/>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1F-4D4C-B304-ABAC420ABF79}"/>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1F-4D4C-B304-ABAC420ABF79}"/>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7C-45A8-AA41-BBFF69CD322F}"/>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7C-45A8-AA41-BBFF69CD322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49-481B-A9AE-D8135302077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EE-4106-890D-C9FD4D27DB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24.10256</c:v>
                </c:pt>
                <c:pt idx="4">
                  <c:v>16.309010000000001</c:v>
                </c:pt>
                <c:pt idx="5">
                  <c:v>43.231439999999999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45.9</c:v>
                </c:pt>
                <c:pt idx="13">
                  <c:v>45.9</c:v>
                </c:pt>
                <c:pt idx="14">
                  <c:v>45.9</c:v>
                </c:pt>
                <c:pt idx="15">
                  <c:v>45.9</c:v>
                </c:pt>
                <c:pt idx="16">
                  <c:v>45.9</c:v>
                </c:pt>
                <c:pt idx="17">
                  <c:v>45.9</c:v>
                </c:pt>
                <c:pt idx="18">
                  <c:v>45.9</c:v>
                </c:pt>
                <c:pt idx="19">
                  <c:v>45.9</c:v>
                </c:pt>
                <c:pt idx="20">
                  <c:v>45.9</c:v>
                </c:pt>
                <c:pt idx="21">
                  <c:v>45.9</c:v>
                </c:pt>
                <c:pt idx="22">
                  <c:v>45.9</c:v>
                </c:pt>
                <c:pt idx="23">
                  <c:v>45.9</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1F-4D4C-B304-ABAC420ABF79}"/>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1F-4D4C-B304-ABAC420ABF79}"/>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1F-4D4C-B304-ABAC420ABF79}"/>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7C-45A8-AA41-BBFF69CD322F}"/>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49-481B-A9AE-D8135302077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EE-4106-890D-C9FD4D27DB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40.512819999999998</c:v>
                </c:pt>
                <c:pt idx="4">
                  <c:v>34.763950000000001</c:v>
                </c:pt>
                <c:pt idx="5">
                  <c:v>62.445410000000003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5906944"/>
        <c:axId val="85908480"/>
      </c:scatterChart>
      <c:valAx>
        <c:axId val="85906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8480"/>
        <c:crosses val="autoZero"/>
        <c:crossBetween val="midCat"/>
        <c:majorUnit val="5"/>
      </c:valAx>
      <c:valAx>
        <c:axId val="85908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6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A6F-492F-8462-463961484D1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35.61903667</c:v>
                </c:pt>
                <c:pt idx="1">
                  <c:v>47.902059999999999</c:v>
                </c:pt>
                <c:pt idx="2">
                  <c:v>29.939263329999999</c:v>
                </c:pt>
                <c:pt idx="3">
                  <c:v>1E-10</c:v>
                </c:pt>
                <c:pt idx="4">
                  <c:v>32.15066667</c:v>
                </c:pt>
                <c:pt idx="5">
                  <c:v>47.942516670000003</c:v>
                </c:pt>
              </c:numCache>
            </c:numRef>
          </c:val>
          <c:extLst>
            <c:ext xmlns:c16="http://schemas.microsoft.com/office/drawing/2014/chart" uri="{C3380CC4-5D6E-409C-BE32-E72D297353CC}">
              <c16:uniqueId val="{00000002-4A6F-492F-8462-463961484D1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24.71512233</c:v>
                </c:pt>
                <c:pt idx="1">
                  <c:v>39.942940540000002</c:v>
                </c:pt>
                <c:pt idx="2">
                  <c:v>11.666060659999999</c:v>
                </c:pt>
                <c:pt idx="3">
                  <c:v>1E-10</c:v>
                </c:pt>
                <c:pt idx="4">
                  <c:v>23.067581529999998</c:v>
                </c:pt>
                <c:pt idx="5">
                  <c:v>19.52131833</c:v>
                </c:pt>
              </c:numCache>
            </c:numRef>
          </c:val>
          <c:extLst>
            <c:ext xmlns:c16="http://schemas.microsoft.com/office/drawing/2014/chart" uri="{C3380CC4-5D6E-409C-BE32-E72D297353CC}">
              <c16:uniqueId val="{00000003-4A6F-492F-8462-463961484D1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4-4A6F-492F-8462-463961484D1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39.665841</c:v>
                </c:pt>
                <c:pt idx="1">
                  <c:v>12.154999460000001</c:v>
                </c:pt>
                <c:pt idx="2">
                  <c:v>58.394676009999998</c:v>
                </c:pt>
                <c:pt idx="3">
                  <c:v>1E-10</c:v>
                </c:pt>
                <c:pt idx="4">
                  <c:v>44.781751800000002</c:v>
                </c:pt>
                <c:pt idx="5">
                  <c:v>32.536164999999997</c:v>
                </c:pt>
              </c:numCache>
            </c:numRef>
          </c:val>
          <c:extLst>
            <c:ext xmlns:c16="http://schemas.microsoft.com/office/drawing/2014/chart" uri="{C3380CC4-5D6E-409C-BE32-E72D297353CC}">
              <c16:uniqueId val="{00000005-4A6F-492F-8462-463961484D1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2C-40D5-9254-4C1141DEE86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2C-40D5-9254-4C1141DEE86E}"/>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8D-44CE-936B-568AC9BE8409}"/>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6B-499E-B081-1C601F138F1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FF-4CE8-9790-B30C09135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2C-40D5-9254-4C1141DEE86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2C-40D5-9254-4C1141DEE86E}"/>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2C-40D5-9254-4C1141DEE86E}"/>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8D-44CE-936B-568AC9BE8409}"/>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8D-44CE-936B-568AC9BE8409}"/>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6B-499E-B081-1C601F138F1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FF-4CE8-9790-B30C09135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2C-40D5-9254-4C1141DEE86E}"/>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2C-40D5-9254-4C1141DEE86E}"/>
                </c:ext>
              </c:extLst>
            </c:dLbl>
            <c:dLbl>
              <c:idx val="3"/>
              <c:tx>
                <c:rich>
                  <a:bodyPr/>
                  <a:lstStyle/>
                  <a:p>
                    <a:pPr>
                      <a:defRPr sz="600" b="0" i="0">
                        <a:solidFill>
                          <a:srgbClr val="000000"/>
                        </a:solidFill>
                        <a:latin typeface="Arial"/>
                        <a:ea typeface="Arial"/>
                        <a:cs typeface="Arial"/>
                      </a:defRPr>
                    </a:pPr>
                    <a:r>
                      <a:rPr lang="en-GB"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8D-44CE-936B-568AC9BE8409}"/>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6B-499E-B081-1C601F138F1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FF-4CE8-9790-B30C09135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496768"/>
        <c:axId val="86498304"/>
      </c:scatterChart>
      <c:valAx>
        <c:axId val="8649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8304"/>
        <c:crosses val="autoZero"/>
        <c:crossBetween val="midCat"/>
        <c:majorUnit val="5"/>
      </c:valAx>
      <c:valAx>
        <c:axId val="86498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67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33.1</c:v>
                </c:pt>
                <c:pt idx="13">
                  <c:v>33.1</c:v>
                </c:pt>
                <c:pt idx="14">
                  <c:v>33.1</c:v>
                </c:pt>
                <c:pt idx="15">
                  <c:v>33.1</c:v>
                </c:pt>
                <c:pt idx="16">
                  <c:v>33.1</c:v>
                </c:pt>
                <c:pt idx="17">
                  <c:v>33.1</c:v>
                </c:pt>
                <c:pt idx="18">
                  <c:v>33.1</c:v>
                </c:pt>
                <c:pt idx="19">
                  <c:v>33.1</c:v>
                </c:pt>
                <c:pt idx="20">
                  <c:v>33.1</c:v>
                </c:pt>
                <c:pt idx="21">
                  <c:v>33.1</c:v>
                </c:pt>
                <c:pt idx="22">
                  <c:v>33.1</c:v>
                </c:pt>
                <c:pt idx="23">
                  <c:v>33.1</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22</c:v>
                </c:pt>
                <c:pt idx="13">
                  <c:v>22</c:v>
                </c:pt>
                <c:pt idx="14">
                  <c:v>22</c:v>
                </c:pt>
                <c:pt idx="15">
                  <c:v>22</c:v>
                </c:pt>
                <c:pt idx="16">
                  <c:v>22</c:v>
                </c:pt>
                <c:pt idx="17">
                  <c:v>22</c:v>
                </c:pt>
                <c:pt idx="18">
                  <c:v>22</c:v>
                </c:pt>
                <c:pt idx="19">
                  <c:v>22</c:v>
                </c:pt>
                <c:pt idx="20">
                  <c:v>22</c:v>
                </c:pt>
                <c:pt idx="21">
                  <c:v>22</c:v>
                </c:pt>
                <c:pt idx="22">
                  <c:v>22</c:v>
                </c:pt>
                <c:pt idx="23">
                  <c:v>22</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2B-4E0B-8F41-B82F7216996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2B-4E0B-8F41-B82F7216996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9D-46B3-A95D-5BA954973256}"/>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1D-4DF1-9965-AC1B5A736F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AC-41C3-AE10-64342CF2E3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37.945210000000003</c:v>
                </c:pt>
                <c:pt idx="4">
                  <c:v>20.065359999999998</c:v>
                </c:pt>
                <c:pt idx="5">
                  <c:v>41.399230000000003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2B-4E0B-8F41-B82F7216996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2B-4E0B-8F41-B82F7216996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2B-4E0B-8F41-B82F7216996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9D-46B3-A95D-5BA954973256}"/>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9D-46B3-A95D-5BA954973256}"/>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1D-4DF1-9965-AC1B5A736F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AC-41C3-AE10-64342CF2E3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27.808219999999999</c:v>
                </c:pt>
                <c:pt idx="4">
                  <c:v>9.0196100000000001</c:v>
                </c:pt>
                <c:pt idx="5">
                  <c:v>29.26829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36.9</c:v>
                </c:pt>
                <c:pt idx="13">
                  <c:v>36.9</c:v>
                </c:pt>
                <c:pt idx="14">
                  <c:v>36.9</c:v>
                </c:pt>
                <c:pt idx="15">
                  <c:v>36.9</c:v>
                </c:pt>
                <c:pt idx="16">
                  <c:v>36.9</c:v>
                </c:pt>
                <c:pt idx="17">
                  <c:v>36.9</c:v>
                </c:pt>
                <c:pt idx="18">
                  <c:v>36.9</c:v>
                </c:pt>
                <c:pt idx="19">
                  <c:v>36.9</c:v>
                </c:pt>
                <c:pt idx="20">
                  <c:v>36.9</c:v>
                </c:pt>
                <c:pt idx="21">
                  <c:v>36.9</c:v>
                </c:pt>
                <c:pt idx="22">
                  <c:v>36.9</c:v>
                </c:pt>
                <c:pt idx="23">
                  <c:v>36.9</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2B-4E0B-8F41-B82F72169964}"/>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2B-4E0B-8F41-B82F72169964}"/>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2B-4E0B-8F41-B82F72169964}"/>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9D-46B3-A95D-5BA954973256}"/>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1D-4DF1-9965-AC1B5A736F0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AC-41C3-AE10-64342CF2E3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40.821919999999999</c:v>
                </c:pt>
                <c:pt idx="4">
                  <c:v>24.052289999999999</c:v>
                </c:pt>
                <c:pt idx="5">
                  <c:v>45.69961</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6557824"/>
        <c:axId val="86559360"/>
      </c:scatterChart>
      <c:valAx>
        <c:axId val="86557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9360"/>
        <c:crosses val="autoZero"/>
        <c:crossBetween val="midCat"/>
        <c:majorUnit val="5"/>
      </c:valAx>
      <c:valAx>
        <c:axId val="865593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78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42.922572449999997</c:v>
                </c:pt>
                <c:pt idx="1">
                  <c:v>63.454106760000002</c:v>
                </c:pt>
                <c:pt idx="2">
                  <c:v>33.126144959999998</c:v>
                </c:pt>
                <c:pt idx="3">
                  <c:v>1E-10</c:v>
                </c:pt>
                <c:pt idx="4">
                  <c:v>39.80399173</c:v>
                </c:pt>
                <c:pt idx="5">
                  <c:v>42.51843667</c:v>
                </c:pt>
              </c:numCache>
            </c:numRef>
          </c:val>
          <c:extLst>
            <c:ext xmlns:c16="http://schemas.microsoft.com/office/drawing/2014/chart" uri="{C3380CC4-5D6E-409C-BE32-E72D297353CC}">
              <c16:uniqueId val="{00000000-7AA0-4B34-A3FC-EC7B86EC758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13.884781520000001</c:v>
                </c:pt>
                <c:pt idx="1">
                  <c:v>10.798825969999999</c:v>
                </c:pt>
                <c:pt idx="2">
                  <c:v>14.077990290000001</c:v>
                </c:pt>
                <c:pt idx="3">
                  <c:v>1E-10</c:v>
                </c:pt>
                <c:pt idx="4">
                  <c:v>12.354463669999999</c:v>
                </c:pt>
                <c:pt idx="5">
                  <c:v>20.619373329999998</c:v>
                </c:pt>
              </c:numCache>
            </c:numRef>
          </c:val>
          <c:extLst>
            <c:ext xmlns:c16="http://schemas.microsoft.com/office/drawing/2014/chart" uri="{C3380CC4-5D6E-409C-BE32-E72D297353CC}">
              <c16:uniqueId val="{00000001-7AA0-4B34-A3FC-EC7B86EC758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2-7AA0-4B34-A3FC-EC7B86EC758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43.192646029999999</c:v>
                </c:pt>
                <c:pt idx="1">
                  <c:v>25.747067269999999</c:v>
                </c:pt>
                <c:pt idx="2">
                  <c:v>52.79586475</c:v>
                </c:pt>
                <c:pt idx="3">
                  <c:v>1E-10</c:v>
                </c:pt>
                <c:pt idx="4">
                  <c:v>47.841544599999999</c:v>
                </c:pt>
                <c:pt idx="5">
                  <c:v>36.862189999999998</c:v>
                </c:pt>
              </c:numCache>
            </c:numRef>
          </c:val>
          <c:extLst>
            <c:ext xmlns:c16="http://schemas.microsoft.com/office/drawing/2014/chart" uri="{C3380CC4-5D6E-409C-BE32-E72D297353CC}">
              <c16:uniqueId val="{00000003-7AA0-4B34-A3FC-EC7B86EC758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66.5</c:v>
                </c:pt>
                <c:pt idx="13">
                  <c:v>66.5</c:v>
                </c:pt>
                <c:pt idx="14">
                  <c:v>66.5</c:v>
                </c:pt>
                <c:pt idx="15">
                  <c:v>66.5</c:v>
                </c:pt>
                <c:pt idx="16">
                  <c:v>66.5</c:v>
                </c:pt>
                <c:pt idx="17">
                  <c:v>66.5</c:v>
                </c:pt>
                <c:pt idx="18">
                  <c:v>66.5</c:v>
                </c:pt>
                <c:pt idx="19">
                  <c:v>66.5</c:v>
                </c:pt>
                <c:pt idx="20">
                  <c:v>66.5</c:v>
                </c:pt>
                <c:pt idx="21">
                  <c:v>66.5</c:v>
                </c:pt>
                <c:pt idx="22">
                  <c:v>66.5</c:v>
                </c:pt>
                <c:pt idx="23">
                  <c:v>66.5</c:v>
                </c:pt>
              </c:numCache>
            </c:numRef>
          </c:yVal>
          <c:smooth val="0"/>
          <c:extLst>
            <c:ext xmlns:c16="http://schemas.microsoft.com/office/drawing/2014/chart" uri="{C3380CC4-5D6E-409C-BE32-E72D297353CC}">
              <c16:uniqueId val="{00000000-8DFF-46BB-9FC8-BBFF06DFA52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FF-46BB-9FC8-BBFF06DFA523}"/>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FF-46BB-9FC8-BBFF06DFA523}"/>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FF-46BB-9FC8-BBFF06DFA523}"/>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05-4829-9836-73F7DE66E91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05-4829-9836-73F7DE66E91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5E-46F5-ADCC-294EDA7883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BF-46C2-830D-C90452CE50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71.09948</c:v>
                </c:pt>
                <c:pt idx="4">
                  <c:v>62.775550000000003</c:v>
                </c:pt>
                <c:pt idx="5">
                  <c:v>65.476190000000003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8DFF-46BB-9FC8-BBFF06DFA523}"/>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42.1</c:v>
                </c:pt>
                <c:pt idx="8">
                  <c:v>42.1</c:v>
                </c:pt>
                <c:pt idx="9">
                  <c:v>42.1</c:v>
                </c:pt>
                <c:pt idx="10">
                  <c:v>42.1</c:v>
                </c:pt>
                <c:pt idx="11">
                  <c:v>42.1</c:v>
                </c:pt>
                <c:pt idx="12">
                  <c:v>43.6</c:v>
                </c:pt>
                <c:pt idx="13">
                  <c:v>45.1</c:v>
                </c:pt>
                <c:pt idx="14">
                  <c:v>46.6</c:v>
                </c:pt>
                <c:pt idx="15">
                  <c:v>48.2</c:v>
                </c:pt>
                <c:pt idx="16">
                  <c:v>49.7</c:v>
                </c:pt>
                <c:pt idx="17">
                  <c:v>51.2</c:v>
                </c:pt>
                <c:pt idx="18">
                  <c:v>52.7</c:v>
                </c:pt>
                <c:pt idx="19">
                  <c:v>54.2</c:v>
                </c:pt>
                <c:pt idx="20">
                  <c:v>55.8</c:v>
                </c:pt>
                <c:pt idx="21">
                  <c:v>57.3</c:v>
                </c:pt>
                <c:pt idx="22">
                  <c:v>58.8</c:v>
                </c:pt>
                <c:pt idx="23">
                  <c:v>60.3</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42.142859999999999</c:v>
                </c:pt>
                <c:pt idx="2">
                  <c:v>50</c:v>
                </c:pt>
                <c:pt idx="3">
                  <c:v>59.633515000000003</c:v>
                </c:pt>
                <c:pt idx="4">
                  <c:v>50.175345</c:v>
                </c:pt>
                <c:pt idx="5">
                  <c:v>55.555550000000004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35.6</c:v>
                </c:pt>
                <c:pt idx="13">
                  <c:v>35.6</c:v>
                </c:pt>
                <c:pt idx="14">
                  <c:v>35.6</c:v>
                </c:pt>
                <c:pt idx="15">
                  <c:v>35.6</c:v>
                </c:pt>
                <c:pt idx="16">
                  <c:v>35.6</c:v>
                </c:pt>
                <c:pt idx="17">
                  <c:v>35.6</c:v>
                </c:pt>
                <c:pt idx="18">
                  <c:v>35.6</c:v>
                </c:pt>
                <c:pt idx="19">
                  <c:v>35.6</c:v>
                </c:pt>
                <c:pt idx="20">
                  <c:v>35.6</c:v>
                </c:pt>
                <c:pt idx="21">
                  <c:v>35.6</c:v>
                </c:pt>
                <c:pt idx="22">
                  <c:v>35.6</c:v>
                </c:pt>
                <c:pt idx="23">
                  <c:v>35.6</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FF-46BB-9FC8-BBFF06DFA523}"/>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FF-46BB-9FC8-BBFF06DFA523}"/>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FF-46BB-9FC8-BBFF06DFA523}"/>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05-4829-9836-73F7DE66E91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05-4829-9836-73F7DE66E91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5E-46F5-ADCC-294EDA7883C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BF-46C2-830D-C90452CE50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36.439790000000002</c:v>
                </c:pt>
                <c:pt idx="4">
                  <c:v>33.066130000000001</c:v>
                </c:pt>
                <c:pt idx="5">
                  <c:v>37.351190000000003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5856"/>
        <c:axId val="90764416"/>
      </c:scatterChart>
      <c:valAx>
        <c:axId val="9074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4416"/>
        <c:crosses val="autoZero"/>
        <c:crossBetween val="midCat"/>
        <c:majorUnit val="5"/>
      </c:valAx>
      <c:valAx>
        <c:axId val="90764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58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34.5</c:v>
                </c:pt>
                <c:pt idx="8">
                  <c:v>34.5</c:v>
                </c:pt>
                <c:pt idx="9">
                  <c:v>34.5</c:v>
                </c:pt>
                <c:pt idx="10">
                  <c:v>34.5</c:v>
                </c:pt>
                <c:pt idx="11">
                  <c:v>34.5</c:v>
                </c:pt>
                <c:pt idx="12">
                  <c:v>38.9</c:v>
                </c:pt>
                <c:pt idx="13">
                  <c:v>43.4</c:v>
                </c:pt>
                <c:pt idx="14">
                  <c:v>47.8</c:v>
                </c:pt>
                <c:pt idx="15">
                  <c:v>52.3</c:v>
                </c:pt>
                <c:pt idx="16">
                  <c:v>56.7</c:v>
                </c:pt>
                <c:pt idx="17">
                  <c:v>61.2</c:v>
                </c:pt>
                <c:pt idx="18">
                  <c:v>65.599999999999994</c:v>
                </c:pt>
                <c:pt idx="19">
                  <c:v>70.099999999999994</c:v>
                </c:pt>
                <c:pt idx="20">
                  <c:v>74.5</c:v>
                </c:pt>
                <c:pt idx="21">
                  <c:v>78.900000000000006</c:v>
                </c:pt>
                <c:pt idx="22">
                  <c:v>83.4</c:v>
                </c:pt>
                <c:pt idx="23">
                  <c:v>87.8</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35-4798-96E6-0232A431236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35-4798-96E6-0232A431236A}"/>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35-4798-96E6-0232A431236A}"/>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30-4376-BCC5-F6EEE3A8C835}"/>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30-4376-BCC5-F6EEE3A8C835}"/>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CC-4EFD-BF53-FA14ABB6E28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69-4920-87E9-35CE994E77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41.378999999999998</c:v>
                </c:pt>
                <c:pt idx="2">
                  <c:v>#N/A</c:v>
                </c:pt>
                <c:pt idx="3">
                  <c:v>68.601895000000013</c:v>
                </c:pt>
                <c:pt idx="4">
                  <c:v>73.478260000000006</c:v>
                </c:pt>
                <c:pt idx="5">
                  <c:v>74.503304999999983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38.9</c:v>
                </c:pt>
                <c:pt idx="13">
                  <c:v>43.4</c:v>
                </c:pt>
                <c:pt idx="14">
                  <c:v>47.8</c:v>
                </c:pt>
                <c:pt idx="15">
                  <c:v>47.9</c:v>
                </c:pt>
                <c:pt idx="16">
                  <c:v>47.9</c:v>
                </c:pt>
                <c:pt idx="17">
                  <c:v>47.9</c:v>
                </c:pt>
                <c:pt idx="18">
                  <c:v>47.9</c:v>
                </c:pt>
                <c:pt idx="19">
                  <c:v>47.9</c:v>
                </c:pt>
                <c:pt idx="20">
                  <c:v>47.9</c:v>
                </c:pt>
                <c:pt idx="21">
                  <c:v>47.9</c:v>
                </c:pt>
                <c:pt idx="22">
                  <c:v>47.9</c:v>
                </c:pt>
                <c:pt idx="23">
                  <c:v>47.9</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35-4798-96E6-0232A431236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35-4798-96E6-0232A431236A}"/>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35-4798-96E6-0232A431236A}"/>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30-4376-BCC5-F6EEE3A8C835}"/>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30-4376-BCC5-F6EEE3A8C835}"/>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CC-4EFD-BF53-FA14ABB6E28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69-4920-87E9-35CE994E77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40.995260000000002</c:v>
                </c:pt>
                <c:pt idx="4">
                  <c:v>49.565219999999997</c:v>
                </c:pt>
                <c:pt idx="5">
                  <c:v>53.145699999999998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76.900000000000006</c:v>
                </c:pt>
                <c:pt idx="13">
                  <c:v>76.900000000000006</c:v>
                </c:pt>
                <c:pt idx="14">
                  <c:v>76.900000000000006</c:v>
                </c:pt>
                <c:pt idx="15">
                  <c:v>76.900000000000006</c:v>
                </c:pt>
                <c:pt idx="16">
                  <c:v>76.900000000000006</c:v>
                </c:pt>
                <c:pt idx="17">
                  <c:v>76.900000000000006</c:v>
                </c:pt>
                <c:pt idx="18">
                  <c:v>76.900000000000006</c:v>
                </c:pt>
                <c:pt idx="19">
                  <c:v>76.900000000000006</c:v>
                </c:pt>
                <c:pt idx="20">
                  <c:v>76.900000000000006</c:v>
                </c:pt>
                <c:pt idx="21">
                  <c:v>78.900000000000006</c:v>
                </c:pt>
                <c:pt idx="22">
                  <c:v>83.4</c:v>
                </c:pt>
                <c:pt idx="23">
                  <c:v>87.8</c:v>
                </c:pt>
              </c:numCache>
            </c:numRef>
          </c:yVal>
          <c:smooth val="0"/>
          <c:extLst>
            <c:ext xmlns:c16="http://schemas.microsoft.com/office/drawing/2014/chart" uri="{C3380CC4-5D6E-409C-BE32-E72D297353CC}">
              <c16:uniqueId val="{00000006-5F35-4798-96E6-0232A431236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35-4798-96E6-0232A431236A}"/>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35-4798-96E6-0232A431236A}"/>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35-4798-96E6-0232A431236A}"/>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30-4376-BCC5-F6EEE3A8C835}"/>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30-4376-BCC5-F6EEE3A8C835}"/>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CC-4EFD-BF53-FA14ABB6E28E}"/>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69-4920-87E9-35CE994E77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74.17062</c:v>
                </c:pt>
                <c:pt idx="4">
                  <c:v>77.391300000000001</c:v>
                </c:pt>
                <c:pt idx="5">
                  <c:v>79.139070000000004</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5F35-4798-96E6-0232A431236A}"/>
            </c:ext>
          </c:extLst>
        </c:ser>
        <c:dLbls>
          <c:showLegendKey val="0"/>
          <c:showVal val="0"/>
          <c:showCatName val="0"/>
          <c:showSerName val="0"/>
          <c:showPercent val="0"/>
          <c:showBubbleSize val="0"/>
        </c:dLbls>
        <c:axId val="99031680"/>
        <c:axId val="99037568"/>
      </c:scatterChart>
      <c:valAx>
        <c:axId val="99031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7568"/>
        <c:crosses val="autoZero"/>
        <c:crossBetween val="midCat"/>
        <c:majorUnit val="5"/>
      </c:valAx>
      <c:valAx>
        <c:axId val="99037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16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59.4</c:v>
                </c:pt>
                <c:pt idx="8">
                  <c:v>59.4</c:v>
                </c:pt>
                <c:pt idx="9">
                  <c:v>59.4</c:v>
                </c:pt>
                <c:pt idx="10">
                  <c:v>59.4</c:v>
                </c:pt>
                <c:pt idx="11">
                  <c:v>59.4</c:v>
                </c:pt>
                <c:pt idx="12">
                  <c:v>57.9</c:v>
                </c:pt>
                <c:pt idx="13">
                  <c:v>56.4</c:v>
                </c:pt>
                <c:pt idx="14">
                  <c:v>54.9</c:v>
                </c:pt>
                <c:pt idx="15">
                  <c:v>53.5</c:v>
                </c:pt>
                <c:pt idx="16">
                  <c:v>52</c:v>
                </c:pt>
                <c:pt idx="17">
                  <c:v>50.5</c:v>
                </c:pt>
                <c:pt idx="18">
                  <c:v>49</c:v>
                </c:pt>
                <c:pt idx="19">
                  <c:v>47.5</c:v>
                </c:pt>
                <c:pt idx="20">
                  <c:v>46</c:v>
                </c:pt>
                <c:pt idx="21">
                  <c:v>44.6</c:v>
                </c:pt>
                <c:pt idx="22">
                  <c:v>43.1</c:v>
                </c:pt>
                <c:pt idx="23">
                  <c:v>41.6</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1A-477F-9956-5B1A154D01F0}"/>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1A-477F-9956-5B1A154D01F0}"/>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1A-477F-9956-5B1A154D01F0}"/>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9C-43D0-A6D3-832CC82DF92E}"/>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9C-43D0-A6D3-832CC82DF92E}"/>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37-49B2-B1FB-AE071FC163B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83-4030-8D63-1F8382971F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56.785699999999999</c:v>
                </c:pt>
                <c:pt idx="2">
                  <c:v>#N/A</c:v>
                </c:pt>
                <c:pt idx="3">
                  <c:v>52.532839999999993</c:v>
                </c:pt>
                <c:pt idx="4">
                  <c:v>40.745944999999985</c:v>
                </c:pt>
                <c:pt idx="5">
                  <c:v>47.45042999999999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29.9</c:v>
                </c:pt>
                <c:pt idx="13">
                  <c:v>29.9</c:v>
                </c:pt>
                <c:pt idx="14">
                  <c:v>29.9</c:v>
                </c:pt>
                <c:pt idx="15">
                  <c:v>29.9</c:v>
                </c:pt>
                <c:pt idx="16">
                  <c:v>29.9</c:v>
                </c:pt>
                <c:pt idx="17">
                  <c:v>29.9</c:v>
                </c:pt>
                <c:pt idx="18">
                  <c:v>29.9</c:v>
                </c:pt>
                <c:pt idx="19">
                  <c:v>29.9</c:v>
                </c:pt>
                <c:pt idx="20">
                  <c:v>29.9</c:v>
                </c:pt>
                <c:pt idx="21">
                  <c:v>29.9</c:v>
                </c:pt>
                <c:pt idx="22">
                  <c:v>29.9</c:v>
                </c:pt>
                <c:pt idx="23">
                  <c:v>29.9</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1A-477F-9956-5B1A154D01F0}"/>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1A-477F-9956-5B1A154D01F0}"/>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1A-477F-9956-5B1A154D01F0}"/>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9C-43D0-A6D3-832CC82DF92E}"/>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9C-43D0-A6D3-832CC82DF92E}"/>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37-49B2-B1FB-AE071FC163B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83-4030-8D63-1F8382971F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32.833019999999998</c:v>
                </c:pt>
                <c:pt idx="4">
                  <c:v>26.389869999999998</c:v>
                </c:pt>
                <c:pt idx="5">
                  <c:v>30.594899999999999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61.7</c:v>
                </c:pt>
                <c:pt idx="13">
                  <c:v>61.7</c:v>
                </c:pt>
                <c:pt idx="14">
                  <c:v>61.7</c:v>
                </c:pt>
                <c:pt idx="15">
                  <c:v>61.7</c:v>
                </c:pt>
                <c:pt idx="16">
                  <c:v>61.7</c:v>
                </c:pt>
                <c:pt idx="17">
                  <c:v>61.7</c:v>
                </c:pt>
                <c:pt idx="18">
                  <c:v>61.7</c:v>
                </c:pt>
                <c:pt idx="19">
                  <c:v>61.7</c:v>
                </c:pt>
                <c:pt idx="20">
                  <c:v>61.7</c:v>
                </c:pt>
                <c:pt idx="21">
                  <c:v>61.7</c:v>
                </c:pt>
                <c:pt idx="22">
                  <c:v>61.7</c:v>
                </c:pt>
                <c:pt idx="23">
                  <c:v>61.7</c:v>
                </c:pt>
              </c:numCache>
            </c:numRef>
          </c:yVal>
          <c:smooth val="0"/>
          <c:extLst>
            <c:ext xmlns:c16="http://schemas.microsoft.com/office/drawing/2014/chart" uri="{C3380CC4-5D6E-409C-BE32-E72D297353CC}">
              <c16:uniqueId val="{00000006-091A-477F-9956-5B1A154D01F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1A-477F-9956-5B1A154D01F0}"/>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1A-477F-9956-5B1A154D01F0}"/>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1A-477F-9956-5B1A154D01F0}"/>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9C-43D0-A6D3-832CC82DF92E}"/>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9C-43D0-A6D3-832CC82DF92E}"/>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37-49B2-B1FB-AE071FC163B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83-4030-8D63-1F8382971F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68.667919999999995</c:v>
                </c:pt>
                <c:pt idx="4">
                  <c:v>56.861370000000001</c:v>
                </c:pt>
                <c:pt idx="5">
                  <c:v>59.631729999999997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091A-477F-9956-5B1A154D01F0}"/>
            </c:ext>
          </c:extLst>
        </c:ser>
        <c:dLbls>
          <c:showLegendKey val="0"/>
          <c:showVal val="0"/>
          <c:showCatName val="0"/>
          <c:showSerName val="0"/>
          <c:showPercent val="0"/>
          <c:showBubbleSize val="0"/>
        </c:dLbls>
        <c:axId val="131948544"/>
        <c:axId val="131950464"/>
      </c:scatterChart>
      <c:valAx>
        <c:axId val="131948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464"/>
        <c:crosses val="autoZero"/>
        <c:crossBetween val="midCat"/>
        <c:majorUnit val="5"/>
      </c:valAx>
      <c:valAx>
        <c:axId val="1319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48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55.1</c:v>
                </c:pt>
                <c:pt idx="8">
                  <c:v>55.1</c:v>
                </c:pt>
                <c:pt idx="9">
                  <c:v>55.1</c:v>
                </c:pt>
                <c:pt idx="10">
                  <c:v>55.1</c:v>
                </c:pt>
                <c:pt idx="11">
                  <c:v>55.1</c:v>
                </c:pt>
                <c:pt idx="12">
                  <c:v>56</c:v>
                </c:pt>
                <c:pt idx="13">
                  <c:v>56.9</c:v>
                </c:pt>
                <c:pt idx="14">
                  <c:v>57.9</c:v>
                </c:pt>
                <c:pt idx="15">
                  <c:v>58.8</c:v>
                </c:pt>
                <c:pt idx="16">
                  <c:v>59.7</c:v>
                </c:pt>
                <c:pt idx="17">
                  <c:v>60.7</c:v>
                </c:pt>
                <c:pt idx="18">
                  <c:v>61.6</c:v>
                </c:pt>
                <c:pt idx="19">
                  <c:v>62.5</c:v>
                </c:pt>
                <c:pt idx="20">
                  <c:v>63.5</c:v>
                </c:pt>
                <c:pt idx="21">
                  <c:v>64.400000000000006</c:v>
                </c:pt>
                <c:pt idx="22">
                  <c:v>65.3</c:v>
                </c:pt>
                <c:pt idx="23">
                  <c:v>66.3</c:v>
                </c:pt>
              </c:numCache>
            </c:numRef>
          </c:yVal>
          <c:smooth val="0"/>
          <c:extLst>
            <c:ext xmlns:c16="http://schemas.microsoft.com/office/drawing/2014/chart" uri="{C3380CC4-5D6E-409C-BE32-E72D297353CC}">
              <c16:uniqueId val="{00000000-E13C-4B44-B7FC-F880EE063CC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3C-4B44-B7FC-F880EE063CC3}"/>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3C-4B44-B7FC-F880EE063CC3}"/>
                </c:ext>
              </c:extLst>
            </c:dLbl>
            <c:dLbl>
              <c:idx val="2"/>
              <c:tx>
                <c:rich>
                  <a:bodyPr/>
                  <a:lstStyle/>
                  <a:p>
                    <a:pPr>
                      <a:defRPr sz="600" b="0" i="0">
                        <a:solidFill>
                          <a:srgbClr val="000000"/>
                        </a:solidFill>
                        <a:latin typeface="Arial"/>
                        <a:ea typeface="Arial"/>
                        <a:cs typeface="Arial"/>
                      </a:defRPr>
                    </a:pPr>
                    <a:r>
                      <a:rPr lang="en-US"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3C-4B44-B7FC-F880EE063CC3}"/>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8E-4FDB-8754-EF9BFA820CE8}"/>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8E-4FDB-8754-EF9BFA820CE8}"/>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FD-4839-9566-51595B51F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AF-46FB-A9EA-554CB93BAE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54.502540000000003</c:v>
                </c:pt>
                <c:pt idx="2">
                  <c:v>59.048360000000002</c:v>
                </c:pt>
                <c:pt idx="3">
                  <c:v>68.795810000000003</c:v>
                </c:pt>
                <c:pt idx="4">
                  <c:v>60.821649999999998</c:v>
                </c:pt>
                <c:pt idx="5">
                  <c:v>61.160710000000002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E13C-4B44-B7FC-F880EE063CC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47.7</c:v>
                </c:pt>
                <c:pt idx="8">
                  <c:v>47.7</c:v>
                </c:pt>
                <c:pt idx="9">
                  <c:v>47.7</c:v>
                </c:pt>
                <c:pt idx="10">
                  <c:v>47.7</c:v>
                </c:pt>
                <c:pt idx="11">
                  <c:v>47.7</c:v>
                </c:pt>
                <c:pt idx="12">
                  <c:v>48.5</c:v>
                </c:pt>
                <c:pt idx="13">
                  <c:v>49.2</c:v>
                </c:pt>
                <c:pt idx="14">
                  <c:v>50</c:v>
                </c:pt>
                <c:pt idx="15">
                  <c:v>50.7</c:v>
                </c:pt>
                <c:pt idx="16">
                  <c:v>51.5</c:v>
                </c:pt>
                <c:pt idx="17">
                  <c:v>52.3</c:v>
                </c:pt>
                <c:pt idx="18">
                  <c:v>53</c:v>
                </c:pt>
                <c:pt idx="19">
                  <c:v>53.8</c:v>
                </c:pt>
                <c:pt idx="20">
                  <c:v>54.5</c:v>
                </c:pt>
                <c:pt idx="21">
                  <c:v>55.3</c:v>
                </c:pt>
                <c:pt idx="22">
                  <c:v>56</c:v>
                </c:pt>
                <c:pt idx="23">
                  <c:v>56.8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49.5792</c:v>
                </c:pt>
                <c:pt idx="2">
                  <c:v>47.790390000000002</c:v>
                </c:pt>
                <c:pt idx="3">
                  <c:v>59.685859999999998</c:v>
                </c:pt>
                <c:pt idx="4">
                  <c:v>51.152300000000004</c:v>
                </c:pt>
                <c:pt idx="5">
                  <c:v>53.819440000000007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15.4</c:v>
                </c:pt>
                <c:pt idx="8">
                  <c:v>15.4</c:v>
                </c:pt>
                <c:pt idx="9">
                  <c:v>15.4</c:v>
                </c:pt>
                <c:pt idx="10">
                  <c:v>15.4</c:v>
                </c:pt>
                <c:pt idx="11">
                  <c:v>15.4</c:v>
                </c:pt>
                <c:pt idx="12">
                  <c:v>17.7</c:v>
                </c:pt>
                <c:pt idx="13">
                  <c:v>20</c:v>
                </c:pt>
                <c:pt idx="14">
                  <c:v>22.3</c:v>
                </c:pt>
                <c:pt idx="15">
                  <c:v>24.6</c:v>
                </c:pt>
                <c:pt idx="16">
                  <c:v>26.9</c:v>
                </c:pt>
                <c:pt idx="17">
                  <c:v>29.2</c:v>
                </c:pt>
                <c:pt idx="18">
                  <c:v>31.5</c:v>
                </c:pt>
                <c:pt idx="19">
                  <c:v>33.799999999999997</c:v>
                </c:pt>
                <c:pt idx="20">
                  <c:v>36.1</c:v>
                </c:pt>
                <c:pt idx="21">
                  <c:v>38.299999999999997</c:v>
                </c:pt>
                <c:pt idx="22">
                  <c:v>40.6</c:v>
                </c:pt>
                <c:pt idx="23">
                  <c:v>42.9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3C-4B44-B7FC-F880EE063CC3}"/>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3C-4B44-B7FC-F880EE063CC3}"/>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3C-4B44-B7FC-F880EE063CC3}"/>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8E-4FDB-8754-EF9BFA820CE8}"/>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8E-4FDB-8754-EF9BFA820CE8}"/>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FD-4839-9566-51595B51F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AF-46FB-A9EA-554CB93BAE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19.690650000000002</c:v>
                </c:pt>
                <c:pt idx="2">
                  <c:v>#N/A</c:v>
                </c:pt>
                <c:pt idx="3">
                  <c:v>34.764400000000002</c:v>
                </c:pt>
                <c:pt idx="4">
                  <c:v>30.160319999999999</c:v>
                </c:pt>
                <c:pt idx="5">
                  <c:v>38.988100000000003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4717184"/>
        <c:axId val="157643904"/>
      </c:scatterChart>
      <c:valAx>
        <c:axId val="154717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3904"/>
        <c:crosses val="autoZero"/>
        <c:crossBetween val="midCat"/>
        <c:majorUnit val="5"/>
      </c:valAx>
      <c:valAx>
        <c:axId val="157643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718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67.5</c:v>
                </c:pt>
                <c:pt idx="8">
                  <c:v>67.5</c:v>
                </c:pt>
                <c:pt idx="9">
                  <c:v>67.5</c:v>
                </c:pt>
                <c:pt idx="10">
                  <c:v>67.5</c:v>
                </c:pt>
                <c:pt idx="11">
                  <c:v>67.5</c:v>
                </c:pt>
                <c:pt idx="12">
                  <c:v>68</c:v>
                </c:pt>
                <c:pt idx="13">
                  <c:v>68.599999999999994</c:v>
                </c:pt>
                <c:pt idx="14">
                  <c:v>69.2</c:v>
                </c:pt>
                <c:pt idx="15">
                  <c:v>69.7</c:v>
                </c:pt>
                <c:pt idx="16">
                  <c:v>70.3</c:v>
                </c:pt>
                <c:pt idx="17">
                  <c:v>70.900000000000006</c:v>
                </c:pt>
                <c:pt idx="18">
                  <c:v>71.400000000000006</c:v>
                </c:pt>
                <c:pt idx="19">
                  <c:v>72</c:v>
                </c:pt>
                <c:pt idx="20">
                  <c:v>72.599999999999994</c:v>
                </c:pt>
                <c:pt idx="21">
                  <c:v>73.099999999999994</c:v>
                </c:pt>
                <c:pt idx="22">
                  <c:v>73.7</c:v>
                </c:pt>
                <c:pt idx="23">
                  <c:v>74.3</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AB-464C-A78C-9ECB7F5F5B8C}"/>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AB-464C-A78C-9ECB7F5F5B8C}"/>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AB-464C-A78C-9ECB7F5F5B8C}"/>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2A-4325-BA05-2FF1D4C912B4}"/>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2A-4325-BA05-2FF1D4C912B4}"/>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5E-4624-B11D-04C7CB6FC8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2B-48E4-9959-02081CC852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67.932270000000003</c:v>
                </c:pt>
                <c:pt idx="2">
                  <c:v>#N/A</c:v>
                </c:pt>
                <c:pt idx="3">
                  <c:v>75.118479999999991</c:v>
                </c:pt>
                <c:pt idx="4">
                  <c:v>69.043480000000002</c:v>
                </c:pt>
                <c:pt idx="5">
                  <c:v>73.013239999999996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21.3</c:v>
                </c:pt>
                <c:pt idx="8">
                  <c:v>21.3</c:v>
                </c:pt>
                <c:pt idx="9">
                  <c:v>21.3</c:v>
                </c:pt>
                <c:pt idx="10">
                  <c:v>21.3</c:v>
                </c:pt>
                <c:pt idx="11">
                  <c:v>21.3</c:v>
                </c:pt>
                <c:pt idx="12">
                  <c:v>24.8</c:v>
                </c:pt>
                <c:pt idx="13">
                  <c:v>28.3</c:v>
                </c:pt>
                <c:pt idx="14">
                  <c:v>31.8</c:v>
                </c:pt>
                <c:pt idx="15">
                  <c:v>35.4</c:v>
                </c:pt>
                <c:pt idx="16">
                  <c:v>38.9</c:v>
                </c:pt>
                <c:pt idx="17">
                  <c:v>42.4</c:v>
                </c:pt>
                <c:pt idx="18">
                  <c:v>45.9</c:v>
                </c:pt>
                <c:pt idx="19">
                  <c:v>49.4</c:v>
                </c:pt>
                <c:pt idx="20">
                  <c:v>52.9</c:v>
                </c:pt>
                <c:pt idx="21">
                  <c:v>56.4</c:v>
                </c:pt>
                <c:pt idx="22">
                  <c:v>59.9</c:v>
                </c:pt>
                <c:pt idx="23">
                  <c:v>63.5</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AB-464C-A78C-9ECB7F5F5B8C}"/>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2A-4325-BA05-2FF1D4C912B4}"/>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5E-4624-B11D-04C7CB6FC8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2B-48E4-9959-02081CC852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29.046430000000001</c:v>
                </c:pt>
                <c:pt idx="2">
                  <c:v>#N/A</c:v>
                </c:pt>
                <c:pt idx="3">
                  <c:v>45.971559999999997</c:v>
                </c:pt>
                <c:pt idx="4">
                  <c:v>46.434780000000003</c:v>
                </c:pt>
                <c:pt idx="5">
                  <c:v>58.609270000000002</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72.099999999999994</c:v>
                </c:pt>
                <c:pt idx="8">
                  <c:v>72.099999999999994</c:v>
                </c:pt>
                <c:pt idx="9">
                  <c:v>72.099999999999994</c:v>
                </c:pt>
                <c:pt idx="10">
                  <c:v>72.099999999999994</c:v>
                </c:pt>
                <c:pt idx="11">
                  <c:v>72.099999999999994</c:v>
                </c:pt>
                <c:pt idx="12">
                  <c:v>73.099999999999994</c:v>
                </c:pt>
                <c:pt idx="13">
                  <c:v>74.099999999999994</c:v>
                </c:pt>
                <c:pt idx="14">
                  <c:v>75</c:v>
                </c:pt>
                <c:pt idx="15">
                  <c:v>76</c:v>
                </c:pt>
                <c:pt idx="16">
                  <c:v>77</c:v>
                </c:pt>
                <c:pt idx="17">
                  <c:v>78</c:v>
                </c:pt>
                <c:pt idx="18">
                  <c:v>78.900000000000006</c:v>
                </c:pt>
                <c:pt idx="19">
                  <c:v>79.900000000000006</c:v>
                </c:pt>
                <c:pt idx="20">
                  <c:v>80.900000000000006</c:v>
                </c:pt>
                <c:pt idx="21">
                  <c:v>81.8</c:v>
                </c:pt>
                <c:pt idx="22">
                  <c:v>82.8</c:v>
                </c:pt>
                <c:pt idx="23">
                  <c:v>83.8</c:v>
                </c:pt>
              </c:numCache>
            </c:numRef>
          </c:yVal>
          <c:smooth val="0"/>
          <c:extLst>
            <c:ext xmlns:c16="http://schemas.microsoft.com/office/drawing/2014/chart" uri="{C3380CC4-5D6E-409C-BE32-E72D297353CC}">
              <c16:uniqueId val="{00000007-ABAB-464C-A78C-9ECB7F5F5B8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AB-464C-A78C-9ECB7F5F5B8C}"/>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AB-464C-A78C-9ECB7F5F5B8C}"/>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AB-464C-A78C-9ECB7F5F5B8C}"/>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2A-4325-BA05-2FF1D4C912B4}"/>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2A-4325-BA05-2FF1D4C912B4}"/>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5E-4624-B11D-04C7CB6FC8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2B-48E4-9959-02081CC852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72.931020000000004</c:v>
                </c:pt>
                <c:pt idx="2">
                  <c:v>#N/A</c:v>
                </c:pt>
                <c:pt idx="3">
                  <c:v>81.990520000000004</c:v>
                </c:pt>
                <c:pt idx="4">
                  <c:v>79.826089999999994</c:v>
                </c:pt>
                <c:pt idx="5">
                  <c:v>79.966880000000003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ABAB-464C-A78C-9ECB7F5F5B8C}"/>
            </c:ext>
          </c:extLst>
        </c:ser>
        <c:dLbls>
          <c:showLegendKey val="0"/>
          <c:showVal val="0"/>
          <c:showCatName val="0"/>
          <c:showSerName val="0"/>
          <c:showPercent val="0"/>
          <c:showBubbleSize val="0"/>
        </c:dLbls>
        <c:axId val="190617088"/>
        <c:axId val="194502656"/>
      </c:scatterChart>
      <c:valAx>
        <c:axId val="190617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2656"/>
        <c:crosses val="autoZero"/>
        <c:crossBetween val="midCat"/>
        <c:majorUnit val="5"/>
      </c:valAx>
      <c:valAx>
        <c:axId val="194502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7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41.4</c:v>
                </c:pt>
                <c:pt idx="8">
                  <c:v>41.4</c:v>
                </c:pt>
                <c:pt idx="9">
                  <c:v>41.4</c:v>
                </c:pt>
                <c:pt idx="10">
                  <c:v>41.4</c:v>
                </c:pt>
                <c:pt idx="11">
                  <c:v>41.4</c:v>
                </c:pt>
                <c:pt idx="12">
                  <c:v>41.9</c:v>
                </c:pt>
                <c:pt idx="13">
                  <c:v>42.4</c:v>
                </c:pt>
                <c:pt idx="14">
                  <c:v>42.9</c:v>
                </c:pt>
                <c:pt idx="15">
                  <c:v>43.4</c:v>
                </c:pt>
                <c:pt idx="16">
                  <c:v>43.8</c:v>
                </c:pt>
                <c:pt idx="17">
                  <c:v>44.3</c:v>
                </c:pt>
                <c:pt idx="18">
                  <c:v>44.8</c:v>
                </c:pt>
                <c:pt idx="19">
                  <c:v>45.3</c:v>
                </c:pt>
                <c:pt idx="20">
                  <c:v>45.8</c:v>
                </c:pt>
                <c:pt idx="21">
                  <c:v>46.2</c:v>
                </c:pt>
                <c:pt idx="22">
                  <c:v>46.7</c:v>
                </c:pt>
                <c:pt idx="23">
                  <c:v>47.2</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A2-4B7A-BCAD-95F2A7DC52C1}"/>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A2-4B7A-BCAD-95F2A7DC52C1}"/>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A2-4B7A-BCAD-95F2A7DC52C1}"/>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06-44A6-83C8-94AFECD7657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06-44A6-83C8-94AFECD7657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6B-4B5E-976C-55EA6BA39DB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01-42DD-81A7-11A8BA965B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41.749589999999998</c:v>
                </c:pt>
                <c:pt idx="2">
                  <c:v>#N/A</c:v>
                </c:pt>
                <c:pt idx="3">
                  <c:v>47.467170000000003</c:v>
                </c:pt>
                <c:pt idx="4">
                  <c:v>43.912739999999999</c:v>
                </c:pt>
                <c:pt idx="5">
                  <c:v>45.609070000000003</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12.1</c:v>
                </c:pt>
                <c:pt idx="8">
                  <c:v>12.1</c:v>
                </c:pt>
                <c:pt idx="9">
                  <c:v>12.1</c:v>
                </c:pt>
                <c:pt idx="10">
                  <c:v>12.1</c:v>
                </c:pt>
                <c:pt idx="11">
                  <c:v>12.1</c:v>
                </c:pt>
                <c:pt idx="12">
                  <c:v>13.9</c:v>
                </c:pt>
                <c:pt idx="13">
                  <c:v>15.6</c:v>
                </c:pt>
                <c:pt idx="14">
                  <c:v>17.399999999999999</c:v>
                </c:pt>
                <c:pt idx="15">
                  <c:v>19.100000000000001</c:v>
                </c:pt>
                <c:pt idx="16">
                  <c:v>20.9</c:v>
                </c:pt>
                <c:pt idx="17">
                  <c:v>22.6</c:v>
                </c:pt>
                <c:pt idx="18">
                  <c:v>24.4</c:v>
                </c:pt>
                <c:pt idx="19">
                  <c:v>26.1</c:v>
                </c:pt>
                <c:pt idx="20">
                  <c:v>27.9</c:v>
                </c:pt>
                <c:pt idx="21">
                  <c:v>29.6</c:v>
                </c:pt>
                <c:pt idx="22">
                  <c:v>31.4</c:v>
                </c:pt>
                <c:pt idx="23">
                  <c:v>33.1</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A2-4B7A-BCAD-95F2A7DC52C1}"/>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06-44A6-83C8-94AFECD7657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6B-4B5E-976C-55EA6BA39DB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01-42DD-81A7-11A8BA965B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15.69938</c:v>
                </c:pt>
                <c:pt idx="2">
                  <c:v>#N/A</c:v>
                </c:pt>
                <c:pt idx="3">
                  <c:v>25.891179999999999</c:v>
                </c:pt>
                <c:pt idx="4">
                  <c:v>23.574950000000001</c:v>
                </c:pt>
                <c:pt idx="5">
                  <c:v>30.594899999999999</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46.6</c:v>
                </c:pt>
                <c:pt idx="8">
                  <c:v>46.6</c:v>
                </c:pt>
                <c:pt idx="9">
                  <c:v>46.6</c:v>
                </c:pt>
                <c:pt idx="10">
                  <c:v>46.6</c:v>
                </c:pt>
                <c:pt idx="11">
                  <c:v>46.6</c:v>
                </c:pt>
                <c:pt idx="12">
                  <c:v>47.5</c:v>
                </c:pt>
                <c:pt idx="13">
                  <c:v>48.4</c:v>
                </c:pt>
                <c:pt idx="14">
                  <c:v>49.3</c:v>
                </c:pt>
                <c:pt idx="15">
                  <c:v>50.3</c:v>
                </c:pt>
                <c:pt idx="16">
                  <c:v>51.2</c:v>
                </c:pt>
                <c:pt idx="17">
                  <c:v>52.1</c:v>
                </c:pt>
                <c:pt idx="18">
                  <c:v>53</c:v>
                </c:pt>
                <c:pt idx="19">
                  <c:v>54</c:v>
                </c:pt>
                <c:pt idx="20">
                  <c:v>54.9</c:v>
                </c:pt>
                <c:pt idx="21">
                  <c:v>55.8</c:v>
                </c:pt>
                <c:pt idx="22">
                  <c:v>56.7</c:v>
                </c:pt>
                <c:pt idx="23">
                  <c:v>57.7</c:v>
                </c:pt>
              </c:numCache>
            </c:numRef>
          </c:yVal>
          <c:smooth val="0"/>
          <c:extLst>
            <c:ext xmlns:c16="http://schemas.microsoft.com/office/drawing/2014/chart" uri="{C3380CC4-5D6E-409C-BE32-E72D297353CC}">
              <c16:uniqueId val="{00000007-CCA2-4B7A-BCAD-95F2A7DC52C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A2-4B7A-BCAD-95F2A7DC52C1}"/>
                </c:ext>
              </c:extLst>
            </c:dLbl>
            <c:dLbl>
              <c:idx val="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A2-4B7A-BCAD-95F2A7DC52C1}"/>
                </c:ext>
              </c:extLst>
            </c:dLbl>
            <c:dLbl>
              <c:idx val="2"/>
              <c:tx>
                <c:rich>
                  <a:bodyPr/>
                  <a:lstStyle/>
                  <a:p>
                    <a:pPr>
                      <a:defRPr sz="600" b="0" i="0">
                        <a:solidFill>
                          <a:srgbClr val="000000"/>
                        </a:solidFill>
                        <a:latin typeface="Arial"/>
                        <a:ea typeface="Arial"/>
                        <a:cs typeface="Arial"/>
                      </a:defRPr>
                    </a:pPr>
                    <a:r>
                      <a:rPr lang="en-GB" sz="600"/>
                      <a:t>NWSS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A2-4B7A-BCAD-95F2A7DC52C1}"/>
                </c:ext>
              </c:extLst>
            </c:dLbl>
            <c:dLbl>
              <c:idx val="3"/>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06-44A6-83C8-94AFECD76571}"/>
                </c:ext>
              </c:extLst>
            </c:dLbl>
            <c:dLbl>
              <c:idx val="4"/>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06-44A6-83C8-94AFECD76571}"/>
                </c:ext>
              </c:extLst>
            </c:dLbl>
            <c:dLbl>
              <c:idx val="5"/>
              <c:tx>
                <c:rich>
                  <a:bodyPr/>
                  <a:lstStyle/>
                  <a:p>
                    <a:pPr>
                      <a:defRPr sz="600" b="0" i="0">
                        <a:solidFill>
                          <a:srgbClr val="000000"/>
                        </a:solidFill>
                        <a:latin typeface="Arial"/>
                        <a:ea typeface="Arial"/>
                        <a:cs typeface="Arial"/>
                      </a:defRPr>
                    </a:pPr>
                    <a:r>
                      <a:rPr lang="en-US" sz="600"/>
                      <a:t>NORM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6B-4B5E-976C-55EA6BA39DB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01-42DD-81A7-11A8BA965B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2008</c:v>
                </c:pt>
                <c:pt idx="1">
                  <c:v>2013</c:v>
                </c:pt>
                <c:pt idx="2">
                  <c:v>2015</c:v>
                </c:pt>
                <c:pt idx="3">
                  <c:v>2018</c:v>
                </c:pt>
                <c:pt idx="4">
                  <c:v>2019</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46.640749999999997</c:v>
                </c:pt>
                <c:pt idx="2">
                  <c:v>#N/A</c:v>
                </c:pt>
                <c:pt idx="3">
                  <c:v>58.348970000000001</c:v>
                </c:pt>
                <c:pt idx="4">
                  <c:v>53.131599999999999</c:v>
                </c:pt>
                <c:pt idx="5">
                  <c:v>53.116149999999998</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CA2-4B7A-BCAD-95F2A7DC52C1}"/>
            </c:ext>
          </c:extLst>
        </c:ser>
        <c:dLbls>
          <c:showLegendKey val="0"/>
          <c:showVal val="0"/>
          <c:showCatName val="0"/>
          <c:showSerName val="0"/>
          <c:showPercent val="0"/>
          <c:showBubbleSize val="0"/>
        </c:dLbls>
        <c:axId val="249151488"/>
        <c:axId val="249153408"/>
      </c:scatterChart>
      <c:valAx>
        <c:axId val="249151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408"/>
        <c:crosses val="autoZero"/>
        <c:crossBetween val="midCat"/>
        <c:majorUnit val="5"/>
      </c:valAx>
      <c:valAx>
        <c:axId val="249153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14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A7FF682-05DD-4F16-9C6C-904B8F93D86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697BDBF-5F19-48F2-ACA2-12D51DA984A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1FBCF3C-3DB9-474D-99F3-3E990EC60DC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A91DC73-E4D2-4823-90E5-12248E68DD3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1175A55-D6F5-489E-8FEB-F7FFCF73415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F67FCF0-ADFD-4CD7-995A-0C3C53B20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7CFDD63-49CC-4C95-9DD3-5650B902F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8A8EE30-5D4F-426B-8F30-AB2A60899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0A3FF80-98CD-4231-B914-BD7F7437BD2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3DED5A3-0BFA-4344-9815-8194AA0DEEA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60EB7BF-9A6D-4DE4-BD90-E3BF9E02661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6B692DD8-2D9C-4216-A0FF-6D3C47F0B72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54AAFDE-0CEE-46FE-8605-7B16FCA63A3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B058559-F0C2-4AF9-8452-5C7F685B134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104FC2F-BB44-4450-9DCB-346E5605D70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5B27-5E17-4D9A-B00D-4AEC444AA65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144</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151</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Nigeria</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299</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32</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145</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152</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153</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294</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33</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146</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70" t="s">
        <v>147</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71" t="s">
        <v>148</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2" t="s">
        <v>149</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150</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9" customFormat="true" ht="30" customHeight="true" x14ac:dyDescent="0.25">
      <c r="B1" s="337" t="s">
        <v>31</v>
      </c>
      <c r="C1" s="557" t="s">
        <v>262</v>
      </c>
      <c r="D1" s="325" t="s">
        <v>159</v>
      </c>
      <c r="E1" s="325"/>
      <c r="F1" s="325"/>
      <c r="G1" s="325"/>
      <c r="H1" s="325"/>
      <c r="I1" s="326"/>
      <c r="J1" s="316"/>
      <c r="K1" s="316"/>
      <c r="L1" s="337" t="s">
        <v>31</v>
      </c>
      <c r="M1" s="557" t="s">
        <v>263</v>
      </c>
      <c r="N1" s="325" t="s">
        <v>159</v>
      </c>
      <c r="O1" s="325"/>
      <c r="P1" s="325"/>
      <c r="Q1" s="325"/>
      <c r="R1" s="325"/>
      <c r="S1" s="326"/>
      <c r="T1" s="316"/>
      <c r="U1" s="316"/>
      <c r="V1" s="337" t="s">
        <v>31</v>
      </c>
      <c r="W1" s="557" t="s">
        <v>264</v>
      </c>
      <c r="X1" s="325" t="s">
        <v>159</v>
      </c>
      <c r="Y1" s="325"/>
      <c r="Z1" s="325"/>
      <c r="AA1" s="325"/>
      <c r="AB1" s="325"/>
      <c r="AC1" s="326"/>
      <c r="AD1" s="316"/>
      <c r="AE1" s="316"/>
      <c r="AF1" s="337" t="s">
        <v>31</v>
      </c>
      <c r="AG1" s="557" t="s">
        <v>265</v>
      </c>
      <c r="AH1" s="325" t="s">
        <v>159</v>
      </c>
      <c r="AI1" s="325"/>
      <c r="AJ1" s="325"/>
      <c r="AK1" s="325"/>
      <c r="AL1" s="325"/>
      <c r="AM1" s="326"/>
      <c r="AN1" s="316"/>
      <c r="AO1" s="316"/>
      <c r="AP1" s="337" t="s">
        <v>31</v>
      </c>
      <c r="AQ1" s="557">
        <v>2019</v>
      </c>
      <c r="AR1" s="325" t="s">
        <v>159</v>
      </c>
      <c r="AS1" s="325"/>
      <c r="AT1" s="325"/>
      <c r="AU1" s="325"/>
      <c r="AV1" s="325"/>
      <c r="AW1" s="326"/>
      <c r="AX1" s="316"/>
      <c r="AY1" s="316"/>
      <c r="AZ1" s="337" t="s">
        <v>31</v>
      </c>
      <c r="BA1" s="557">
        <v>2021</v>
      </c>
      <c r="BB1" s="325" t="s">
        <v>159</v>
      </c>
      <c r="BC1" s="325"/>
      <c r="BD1" s="325"/>
      <c r="BE1" s="325"/>
      <c r="BF1" s="325"/>
      <c r="BG1" s="326"/>
      <c r="BH1" s="316"/>
      <c r="BI1" s="316"/>
    </row>
    <row xmlns:x14ac="http://schemas.microsoft.com/office/spreadsheetml/2009/9/ac" r="2" s="319" customFormat="true" ht="30" customHeight="true" x14ac:dyDescent="0.25">
      <c r="A2" s="568" t="s">
        <v>293</v>
      </c>
      <c r="B2" s="327" t="s">
        <v>258</v>
      </c>
      <c r="C2" s="278" t="s">
        <v>180</v>
      </c>
      <c r="D2" s="278" t="s">
        <v>160</v>
      </c>
      <c r="E2" s="328"/>
      <c r="F2" s="328"/>
      <c r="G2" s="328"/>
      <c r="H2" s="328"/>
      <c r="I2" s="329"/>
      <c r="J2" s="320" t="s">
        <v>266</v>
      </c>
      <c r="K2" s="320"/>
      <c r="L2" s="327" t="s">
        <v>259</v>
      </c>
      <c r="M2" s="278" t="s">
        <v>182</v>
      </c>
      <c r="N2" s="278" t="s">
        <v>253</v>
      </c>
      <c r="O2" s="328"/>
      <c r="P2" s="328"/>
      <c r="Q2" s="328"/>
      <c r="R2" s="328"/>
      <c r="S2" s="329"/>
      <c r="T2" s="320" t="s">
        <v>266</v>
      </c>
      <c r="U2" s="320"/>
      <c r="V2" s="327" t="s">
        <v>260</v>
      </c>
      <c r="W2" s="278" t="s">
        <v>182</v>
      </c>
      <c r="X2" s="278" t="s">
        <v>184</v>
      </c>
      <c r="Y2" s="328"/>
      <c r="Z2" s="328"/>
      <c r="AA2" s="328"/>
      <c r="AB2" s="328"/>
      <c r="AC2" s="329"/>
      <c r="AD2" s="320" t="s">
        <v>266</v>
      </c>
      <c r="AE2" s="320"/>
      <c r="AF2" s="327" t="s">
        <v>261</v>
      </c>
      <c r="AG2" s="278" t="s">
        <v>182</v>
      </c>
      <c r="AH2" s="278" t="s">
        <v>224</v>
      </c>
      <c r="AI2" s="328"/>
      <c r="AJ2" s="328"/>
      <c r="AK2" s="328"/>
      <c r="AL2" s="328"/>
      <c r="AM2" s="329"/>
      <c r="AN2" s="320" t="s">
        <v>266</v>
      </c>
      <c r="AO2" s="320"/>
      <c r="AP2" s="327" t="s">
        <v>282</v>
      </c>
      <c r="AQ2" s="278" t="s">
        <v>182</v>
      </c>
      <c r="AR2" s="278" t="s">
        <v>224</v>
      </c>
      <c r="AS2" s="328"/>
      <c r="AT2" s="328"/>
      <c r="AU2" s="328"/>
      <c r="AV2" s="328"/>
      <c r="AW2" s="329"/>
      <c r="AX2" s="320" t="s">
        <v>266</v>
      </c>
      <c r="AY2" s="320"/>
      <c r="AZ2" s="327" t="s">
        <v>298</v>
      </c>
      <c r="BA2" s="278" t="s">
        <v>182</v>
      </c>
      <c r="BB2" s="278" t="s">
        <v>224</v>
      </c>
      <c r="BC2" s="328"/>
      <c r="BD2" s="328"/>
      <c r="BE2" s="328"/>
      <c r="BF2" s="328"/>
      <c r="BG2" s="329"/>
      <c r="BH2" s="320" t="s">
        <v>266</v>
      </c>
      <c r="BI2" s="320"/>
    </row>
    <row xmlns:x14ac="http://schemas.microsoft.com/office/spreadsheetml/2009/9/ac" r="3" s="257" customFormat="true" ht="18" customHeight="true" x14ac:dyDescent="0.25">
      <c r="A3" s="568"/>
      <c r="B3" s="366" t="s">
        <v>172</v>
      </c>
      <c r="C3" s="367" t="s">
        <v>56</v>
      </c>
      <c r="D3" s="368" t="s">
        <v>7</v>
      </c>
      <c r="E3" s="368" t="s">
        <v>1</v>
      </c>
      <c r="F3" s="368" t="s">
        <v>2</v>
      </c>
      <c r="G3" s="368" t="s">
        <v>16</v>
      </c>
      <c r="H3" s="368" t="s">
        <v>17</v>
      </c>
      <c r="I3" s="369" t="s">
        <v>18</v>
      </c>
      <c r="J3" s="255"/>
      <c r="K3" s="255"/>
      <c r="L3" s="366" t="s">
        <v>172</v>
      </c>
      <c r="M3" s="367" t="s">
        <v>56</v>
      </c>
      <c r="N3" s="368" t="s">
        <v>7</v>
      </c>
      <c r="O3" s="368" t="s">
        <v>1</v>
      </c>
      <c r="P3" s="368" t="s">
        <v>2</v>
      </c>
      <c r="Q3" s="368" t="s">
        <v>16</v>
      </c>
      <c r="R3" s="368" t="s">
        <v>17</v>
      </c>
      <c r="S3" s="369" t="s">
        <v>18</v>
      </c>
      <c r="T3" s="255"/>
      <c r="U3" s="255"/>
      <c r="V3" s="366" t="s">
        <v>172</v>
      </c>
      <c r="W3" s="367" t="s">
        <v>56</v>
      </c>
      <c r="X3" s="368" t="s">
        <v>7</v>
      </c>
      <c r="Y3" s="368" t="s">
        <v>1</v>
      </c>
      <c r="Z3" s="368" t="s">
        <v>2</v>
      </c>
      <c r="AA3" s="368" t="s">
        <v>16</v>
      </c>
      <c r="AB3" s="368" t="s">
        <v>17</v>
      </c>
      <c r="AC3" s="369" t="s">
        <v>18</v>
      </c>
      <c r="AD3" s="255"/>
      <c r="AE3" s="255"/>
      <c r="AF3" s="366" t="s">
        <v>172</v>
      </c>
      <c r="AG3" s="367" t="s">
        <v>56</v>
      </c>
      <c r="AH3" s="368" t="s">
        <v>7</v>
      </c>
      <c r="AI3" s="368" t="s">
        <v>1</v>
      </c>
      <c r="AJ3" s="368" t="s">
        <v>2</v>
      </c>
      <c r="AK3" s="368" t="s">
        <v>16</v>
      </c>
      <c r="AL3" s="368" t="s">
        <v>17</v>
      </c>
      <c r="AM3" s="369" t="s">
        <v>18</v>
      </c>
      <c r="AN3" s="255"/>
      <c r="AO3" s="255"/>
      <c r="AP3" s="366" t="s">
        <v>172</v>
      </c>
      <c r="AQ3" s="367" t="s">
        <v>56</v>
      </c>
      <c r="AR3" s="368" t="s">
        <v>7</v>
      </c>
      <c r="AS3" s="368" t="s">
        <v>1</v>
      </c>
      <c r="AT3" s="368" t="s">
        <v>2</v>
      </c>
      <c r="AU3" s="368" t="s">
        <v>16</v>
      </c>
      <c r="AV3" s="368" t="s">
        <v>17</v>
      </c>
      <c r="AW3" s="369" t="s">
        <v>18</v>
      </c>
      <c r="AX3" s="255"/>
      <c r="AY3" s="255"/>
      <c r="AZ3" s="366" t="s">
        <v>172</v>
      </c>
      <c r="BA3" s="367" t="s">
        <v>56</v>
      </c>
      <c r="BB3" s="368" t="s">
        <v>7</v>
      </c>
      <c r="BC3" s="368" t="s">
        <v>1</v>
      </c>
      <c r="BD3" s="368" t="s">
        <v>2</v>
      </c>
      <c r="BE3" s="368" t="s">
        <v>16</v>
      </c>
      <c r="BF3" s="368" t="s">
        <v>17</v>
      </c>
      <c r="BG3" s="369" t="s">
        <v>18</v>
      </c>
      <c r="BH3" s="255"/>
      <c r="BI3" s="255"/>
      <c r="BJ3" s="256"/>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91" t="str">
        <f>IF(ISBLANK('Data Summary'!A6),"",'Data Summary'!A6)</f>
        <v>NGA_2008_UIS</v>
      </c>
      <c r="B4" s="116"/>
      <c r="C4" s="87" t="s">
        <v>3</v>
      </c>
      <c r="D4" s="7"/>
      <c r="E4" s="7"/>
      <c r="F4" s="7"/>
      <c r="G4" s="7"/>
      <c r="H4" s="7"/>
      <c r="I4" s="25"/>
      <c r="J4" s="23"/>
      <c r="K4" s="23"/>
      <c r="L4" s="116"/>
      <c r="M4" s="87" t="s">
        <v>3</v>
      </c>
      <c r="N4" s="7"/>
      <c r="O4" s="7"/>
      <c r="P4" s="7"/>
      <c r="Q4" s="7"/>
      <c r="R4" s="7"/>
      <c r="S4" s="25"/>
      <c r="T4" s="23"/>
      <c r="U4" s="23"/>
      <c r="V4" s="116"/>
      <c r="W4" s="87" t="s">
        <v>3</v>
      </c>
      <c r="X4" s="7"/>
      <c r="Y4" s="7"/>
      <c r="Z4" s="7"/>
      <c r="AA4" s="7"/>
      <c r="AB4" s="7"/>
      <c r="AC4" s="25"/>
      <c r="AD4" s="23"/>
      <c r="AE4" s="23"/>
      <c r="AF4" s="116"/>
      <c r="AG4" s="87" t="s">
        <v>3</v>
      </c>
      <c r="AH4" s="7">
        <f>100-AH5</f>
        <v>58.743459999999999</v>
      </c>
      <c r="AI4" s="7">
        <f t="shared" ref="AI4:AJ4" si="0">100-AI5</f>
        <v>42.890999999999998</v>
      </c>
      <c r="AJ4" s="7">
        <f t="shared" si="0"/>
        <v>71.294560000000004</v>
      </c>
      <c r="AK4" s="7"/>
      <c r="AL4" s="7">
        <f>100-AL5</f>
        <v>59.178080000000001</v>
      </c>
      <c r="AM4" s="25">
        <f>100-AM5</f>
        <v>59.487180000000002</v>
      </c>
      <c r="AN4" s="23"/>
      <c r="AO4" s="23"/>
      <c r="AP4" s="116"/>
      <c r="AQ4" s="87" t="s">
        <v>3</v>
      </c>
      <c r="AR4" s="7">
        <v>73.446889999999996</v>
      </c>
      <c r="AS4" s="7">
        <v>59.304349999999999</v>
      </c>
      <c r="AT4" s="7">
        <v>79.169600000000003</v>
      </c>
      <c r="AU4" s="7"/>
      <c r="AV4" s="7">
        <v>75.947710000000001</v>
      </c>
      <c r="AW4" s="25">
        <v>65.236050000000006</v>
      </c>
      <c r="AX4" s="23"/>
      <c r="AY4" s="23"/>
      <c r="AZ4" s="116"/>
      <c r="BA4" s="87" t="s">
        <v>3</v>
      </c>
      <c r="BB4" s="7">
        <v>50.496029999999998</v>
      </c>
      <c r="BC4" s="7">
        <v>29.470200000000006</v>
      </c>
      <c r="BD4" s="7">
        <v>59.490079999999999</v>
      </c>
      <c r="BE4" s="7"/>
      <c r="BF4" s="7">
        <v>54.30039</v>
      </c>
      <c r="BG4" s="25">
        <v>37.554589999999997</v>
      </c>
      <c r="BH4" s="23"/>
      <c r="BI4" s="23"/>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91" t="str">
        <f ca="true">IF(ISBLANK('Data Summary'!A7),"",'Data Summary'!A7)</f>
        <v>NGA_2013_SDI</v>
      </c>
      <c r="B5" s="116"/>
      <c r="C5" s="87" t="s">
        <v>25</v>
      </c>
      <c r="D5" s="7"/>
      <c r="E5" s="7"/>
      <c r="F5" s="7"/>
      <c r="G5" s="7"/>
      <c r="H5" s="7"/>
      <c r="I5" s="25"/>
      <c r="J5" s="23"/>
      <c r="K5" s="23"/>
      <c r="L5" s="116"/>
      <c r="M5" s="87" t="s">
        <v>25</v>
      </c>
      <c r="N5" s="7"/>
      <c r="O5" s="7"/>
      <c r="P5" s="7"/>
      <c r="Q5" s="7"/>
      <c r="R5" s="7"/>
      <c r="S5" s="25"/>
      <c r="T5" s="23"/>
      <c r="U5" s="23"/>
      <c r="V5" s="116"/>
      <c r="W5" s="87" t="s">
        <v>25</v>
      </c>
      <c r="X5" s="7"/>
      <c r="Y5" s="7"/>
      <c r="Z5" s="7"/>
      <c r="AA5" s="7"/>
      <c r="AB5" s="7"/>
      <c r="AC5" s="25"/>
      <c r="AD5" s="23"/>
      <c r="AE5" s="23"/>
      <c r="AF5" s="116" t="s">
        <v>247</v>
      </c>
      <c r="AG5" s="87" t="s">
        <v>25</v>
      </c>
      <c r="AH5" s="7">
        <v>41.256540000000001</v>
      </c>
      <c r="AI5" s="7">
        <v>57.109000000000002</v>
      </c>
      <c r="AJ5" s="7">
        <v>28.705439999999999</v>
      </c>
      <c r="AK5" s="7"/>
      <c r="AL5" s="7">
        <v>40.821919999999999</v>
      </c>
      <c r="AM5" s="25">
        <v>40.512819999999998</v>
      </c>
      <c r="AN5" s="23"/>
      <c r="AO5" s="23"/>
      <c r="AP5" s="116" t="s">
        <v>286</v>
      </c>
      <c r="AQ5" s="87" t="s">
        <v>25</v>
      </c>
      <c r="AR5" s="7">
        <v>26.55311</v>
      </c>
      <c r="AS5" s="7">
        <v>40.695650000000001</v>
      </c>
      <c r="AT5" s="7">
        <v>20.830400000000001</v>
      </c>
      <c r="AU5" s="7"/>
      <c r="AV5" s="7">
        <v>24.052289999999999</v>
      </c>
      <c r="AW5" s="25">
        <v>34.763950000000001</v>
      </c>
      <c r="AX5" s="23"/>
      <c r="AY5" s="23"/>
      <c r="AZ5" s="116" t="s">
        <v>286</v>
      </c>
      <c r="BA5" s="87" t="s">
        <v>25</v>
      </c>
      <c r="BB5" s="7">
        <v>49.503970000000002</v>
      </c>
      <c r="BC5" s="7">
        <v>70.529799999999994</v>
      </c>
      <c r="BD5" s="7">
        <v>40.509920000000001</v>
      </c>
      <c r="BE5" s="7"/>
      <c r="BF5" s="7">
        <v>45.69961</v>
      </c>
      <c r="BG5" s="25">
        <v>62.445410000000003</v>
      </c>
      <c r="BH5" s="23"/>
      <c r="BI5" s="23"/>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ht="15.6" customHeight="true" x14ac:dyDescent="0.25">
      <c r="A6" s="391" t="str">
        <f ca="true">IF(ISBLANK('Data Summary'!A8),"",'Data Summary'!A8)</f>
        <v>NGA_2015_NWSS</v>
      </c>
      <c r="B6" s="129"/>
      <c r="C6" s="88" t="s">
        <v>26</v>
      </c>
      <c r="D6" s="19"/>
      <c r="E6" s="7"/>
      <c r="F6" s="7"/>
      <c r="G6" s="7"/>
      <c r="H6" s="7"/>
      <c r="I6" s="25"/>
      <c r="J6" s="23"/>
      <c r="K6" s="23"/>
      <c r="L6" s="129"/>
      <c r="M6" s="88" t="s">
        <v>26</v>
      </c>
      <c r="N6" s="19"/>
      <c r="O6" s="7"/>
      <c r="P6" s="7"/>
      <c r="Q6" s="7"/>
      <c r="R6" s="7"/>
      <c r="S6" s="25"/>
      <c r="T6" s="23"/>
      <c r="U6" s="23"/>
      <c r="V6" s="129"/>
      <c r="W6" s="88" t="s">
        <v>26</v>
      </c>
      <c r="X6" s="19"/>
      <c r="Y6" s="7"/>
      <c r="Z6" s="7"/>
      <c r="AA6" s="7"/>
      <c r="AB6" s="7"/>
      <c r="AC6" s="25"/>
      <c r="AD6" s="23"/>
      <c r="AE6" s="23"/>
      <c r="AF6" s="129"/>
      <c r="AG6" s="88" t="s">
        <v>26</v>
      </c>
      <c r="AH6" s="19"/>
      <c r="AI6" s="7"/>
      <c r="AJ6" s="7"/>
      <c r="AK6" s="7"/>
      <c r="AL6" s="7"/>
      <c r="AM6" s="25"/>
      <c r="AN6" s="23"/>
      <c r="AO6" s="23"/>
      <c r="AP6" s="129"/>
      <c r="AQ6" s="88" t="s">
        <v>26</v>
      </c>
      <c r="AR6" s="19">
        <v>3.85772</v>
      </c>
      <c r="AS6" s="7">
        <v>3.3043499999999999</v>
      </c>
      <c r="AT6" s="7">
        <v>4.0816299999999996</v>
      </c>
      <c r="AU6" s="7"/>
      <c r="AV6" s="7">
        <v>3.7908499999999998</v>
      </c>
      <c r="AW6" s="25">
        <v>4.0772500000000003</v>
      </c>
      <c r="AX6" s="23"/>
      <c r="AY6" s="23"/>
      <c r="AZ6" s="129"/>
      <c r="BA6" s="88" t="s">
        <v>26</v>
      </c>
      <c r="BB6" s="19">
        <v>4.0178599999999998</v>
      </c>
      <c r="BC6" s="7">
        <v>4.8013199999999996</v>
      </c>
      <c r="BD6" s="7">
        <v>3.6827200000000002</v>
      </c>
      <c r="BE6" s="7"/>
      <c r="BF6" s="7">
        <v>3.97946</v>
      </c>
      <c r="BG6" s="25">
        <v>4.1484699999999997</v>
      </c>
      <c r="BH6" s="23"/>
      <c r="BI6" s="23"/>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91" t="str">
        <f ca="true">IF(ISBLANK('Data Summary'!A9),"",'Data Summary'!A9)</f>
        <v>NGA_2018_NORM</v>
      </c>
      <c r="B7" s="116"/>
      <c r="C7" s="88" t="s">
        <v>141</v>
      </c>
      <c r="D7" s="77"/>
      <c r="E7" s="7"/>
      <c r="F7" s="7"/>
      <c r="G7" s="7"/>
      <c r="H7" s="7"/>
      <c r="I7" s="25"/>
      <c r="J7" s="23"/>
      <c r="K7" s="23"/>
      <c r="L7" s="116"/>
      <c r="M7" s="88" t="s">
        <v>141</v>
      </c>
      <c r="N7" s="77"/>
      <c r="O7" s="7"/>
      <c r="P7" s="7"/>
      <c r="Q7" s="7"/>
      <c r="R7" s="7"/>
      <c r="S7" s="25"/>
      <c r="T7" s="23"/>
      <c r="U7" s="23"/>
      <c r="V7" s="116"/>
      <c r="W7" s="88" t="s">
        <v>141</v>
      </c>
      <c r="X7" s="77"/>
      <c r="Y7" s="7"/>
      <c r="Z7" s="7"/>
      <c r="AA7" s="7"/>
      <c r="AB7" s="7"/>
      <c r="AC7" s="25"/>
      <c r="AD7" s="23"/>
      <c r="AE7" s="23"/>
      <c r="AF7" s="116" t="s">
        <v>248</v>
      </c>
      <c r="AG7" s="88" t="s">
        <v>141</v>
      </c>
      <c r="AH7" s="77">
        <v>38.32461</v>
      </c>
      <c r="AI7" s="7">
        <v>53.791469999999997</v>
      </c>
      <c r="AJ7" s="7">
        <v>26.078800000000001</v>
      </c>
      <c r="AK7" s="7"/>
      <c r="AL7" s="7">
        <v>37.945210000000003</v>
      </c>
      <c r="AM7" s="25">
        <v>36.923070000000003</v>
      </c>
      <c r="AN7" s="23"/>
      <c r="AO7" s="23"/>
      <c r="AP7" s="116" t="s">
        <v>287</v>
      </c>
      <c r="AQ7" s="88" t="s">
        <v>288</v>
      </c>
      <c r="AR7" s="77">
        <v>22.494990000000001</v>
      </c>
      <c r="AS7" s="7">
        <v>37.043480000000002</v>
      </c>
      <c r="AT7" s="7">
        <v>16.608029999999999</v>
      </c>
      <c r="AU7" s="7"/>
      <c r="AV7" s="7">
        <v>20.065359999999998</v>
      </c>
      <c r="AW7" s="25">
        <v>30.472100000000001</v>
      </c>
      <c r="AX7" s="23"/>
      <c r="AY7" s="23"/>
      <c r="AZ7" s="116" t="s">
        <v>287</v>
      </c>
      <c r="BA7" s="88" t="s">
        <v>288</v>
      </c>
      <c r="BB7" s="77">
        <v>45.03969</v>
      </c>
      <c r="BC7" s="7">
        <v>65.066230000000004</v>
      </c>
      <c r="BD7" s="7">
        <v>36.473079999999996</v>
      </c>
      <c r="BE7" s="7"/>
      <c r="BF7" s="7">
        <v>41.399230000000003</v>
      </c>
      <c r="BG7" s="25">
        <v>57.423580000000001</v>
      </c>
      <c r="BH7" s="23"/>
      <c r="BI7" s="23"/>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91" t="str">
        <f ca="true">IF(ISBLANK('Data Summary'!A10),"",'Data Summary'!A10)</f>
        <v>NGA_2019_NORM</v>
      </c>
      <c r="B8" s="129"/>
      <c r="C8" s="88" t="s">
        <v>142</v>
      </c>
      <c r="D8" s="19"/>
      <c r="E8" s="7"/>
      <c r="F8" s="7"/>
      <c r="G8" s="7"/>
      <c r="H8" s="7"/>
      <c r="I8" s="25"/>
      <c r="J8" s="23"/>
      <c r="K8" s="23"/>
      <c r="L8" s="129"/>
      <c r="M8" s="88" t="s">
        <v>142</v>
      </c>
      <c r="N8" s="19"/>
      <c r="O8" s="7"/>
      <c r="P8" s="7"/>
      <c r="Q8" s="7"/>
      <c r="R8" s="7"/>
      <c r="S8" s="25"/>
      <c r="T8" s="23"/>
      <c r="U8" s="23"/>
      <c r="V8" s="129"/>
      <c r="W8" s="88" t="s">
        <v>142</v>
      </c>
      <c r="X8" s="19"/>
      <c r="Y8" s="7"/>
      <c r="Z8" s="7"/>
      <c r="AA8" s="7"/>
      <c r="AB8" s="7"/>
      <c r="AC8" s="25"/>
      <c r="AD8" s="23"/>
      <c r="AE8" s="23"/>
      <c r="AF8" s="129"/>
      <c r="AG8" s="88" t="s">
        <v>142</v>
      </c>
      <c r="AH8" s="19"/>
      <c r="AI8" s="7"/>
      <c r="AJ8" s="7"/>
      <c r="AK8" s="7"/>
      <c r="AL8" s="7"/>
      <c r="AM8" s="25"/>
      <c r="AN8" s="23"/>
      <c r="AO8" s="23"/>
      <c r="AP8" s="116" t="s">
        <v>289</v>
      </c>
      <c r="AQ8" s="88" t="s">
        <v>290</v>
      </c>
      <c r="AR8" s="19">
        <v>10.92184</v>
      </c>
      <c r="AS8" s="7">
        <v>18.43479</v>
      </c>
      <c r="AT8" s="7">
        <v>7.88178</v>
      </c>
      <c r="AU8" s="7"/>
      <c r="AV8" s="7">
        <v>9.2156900000000004</v>
      </c>
      <c r="AW8" s="25">
        <v>16.523600000000002</v>
      </c>
      <c r="AX8" s="23"/>
      <c r="AY8" s="23"/>
      <c r="AZ8" s="116" t="s">
        <v>289</v>
      </c>
      <c r="BA8" s="88" t="s">
        <v>290</v>
      </c>
      <c r="BB8" s="19">
        <v>32.88691</v>
      </c>
      <c r="BC8" s="7">
        <v>50</v>
      </c>
      <c r="BD8" s="7">
        <v>25.566569999999999</v>
      </c>
      <c r="BE8" s="7"/>
      <c r="BF8" s="7">
        <v>29.589210000000001</v>
      </c>
      <c r="BG8" s="25">
        <v>44.104799999999997</v>
      </c>
      <c r="BH8" s="23"/>
      <c r="BI8" s="23"/>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91" t="str">
        <f ca="true">IF(ISBLANK('Data Summary'!A11),"",'Data Summary'!A11)</f>
        <v>NGA_2021_NORM</v>
      </c>
      <c r="B9" s="116"/>
      <c r="C9" s="88" t="s">
        <v>175</v>
      </c>
      <c r="D9" s="19"/>
      <c r="E9" s="7"/>
      <c r="F9" s="7"/>
      <c r="G9" s="7"/>
      <c r="H9" s="7"/>
      <c r="I9" s="25"/>
      <c r="J9" s="23"/>
      <c r="K9" s="23"/>
      <c r="L9" s="116"/>
      <c r="M9" s="88" t="s">
        <v>175</v>
      </c>
      <c r="N9" s="19"/>
      <c r="O9" s="7"/>
      <c r="P9" s="7"/>
      <c r="Q9" s="7"/>
      <c r="R9" s="7"/>
      <c r="S9" s="25"/>
      <c r="T9" s="23"/>
      <c r="U9" s="23"/>
      <c r="V9" s="116" t="s">
        <v>183</v>
      </c>
      <c r="W9" s="88" t="s">
        <v>175</v>
      </c>
      <c r="X9" s="19">
        <v>7</v>
      </c>
      <c r="Y9" s="7"/>
      <c r="Z9" s="7"/>
      <c r="AA9" s="7"/>
      <c r="AB9" s="7"/>
      <c r="AC9" s="25"/>
      <c r="AD9" s="23"/>
      <c r="AE9" s="23"/>
      <c r="AF9" s="116" t="s">
        <v>249</v>
      </c>
      <c r="AG9" s="88" t="s">
        <v>175</v>
      </c>
      <c r="AH9" s="19">
        <v>27.643979999999999</v>
      </c>
      <c r="AI9" s="7">
        <v>42.654029999999999</v>
      </c>
      <c r="AJ9" s="7">
        <v>15.75985</v>
      </c>
      <c r="AK9" s="7"/>
      <c r="AL9" s="7">
        <v>27.808219999999999</v>
      </c>
      <c r="AM9" s="25">
        <v>24.10256</v>
      </c>
      <c r="AN9" s="23"/>
      <c r="AO9" s="23"/>
      <c r="AP9" s="116" t="s">
        <v>291</v>
      </c>
      <c r="AQ9" s="88" t="s">
        <v>175</v>
      </c>
      <c r="AR9" s="19">
        <v>10.721439999999999</v>
      </c>
      <c r="AS9" s="7">
        <v>18.086960000000001</v>
      </c>
      <c r="AT9" s="7">
        <v>7.7410300000000003</v>
      </c>
      <c r="AU9" s="7"/>
      <c r="AV9" s="7">
        <v>9.0196100000000001</v>
      </c>
      <c r="AW9" s="25">
        <v>16.309010000000001</v>
      </c>
      <c r="AX9" s="23"/>
      <c r="AY9" s="23"/>
      <c r="AZ9" s="116" t="s">
        <v>291</v>
      </c>
      <c r="BA9" s="88" t="s">
        <v>175</v>
      </c>
      <c r="BB9" s="19">
        <v>32.440480000000001</v>
      </c>
      <c r="BC9" s="7">
        <v>49.33775</v>
      </c>
      <c r="BD9" s="7">
        <v>25.21246</v>
      </c>
      <c r="BE9" s="7"/>
      <c r="BF9" s="7">
        <v>29.26829</v>
      </c>
      <c r="BG9" s="25">
        <v>43.231439999999999</v>
      </c>
      <c r="BH9" s="23"/>
      <c r="BI9" s="23"/>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2" customFormat="true" ht="86.45" customHeight="true" x14ac:dyDescent="0.25">
      <c r="A10" s="392" t="str">
        <f ca="true">IF(ISBLANK('Data Summary'!A12),"",'Data Summary'!A12)</f>
        <v/>
      </c>
      <c r="B10" s="120" t="s">
        <v>12</v>
      </c>
      <c r="C10" s="572" t="s">
        <v>165</v>
      </c>
      <c r="D10" s="572"/>
      <c r="E10" s="572"/>
      <c r="F10" s="572"/>
      <c r="G10" s="572"/>
      <c r="H10" s="572"/>
      <c r="I10" s="573"/>
      <c r="J10" s="11"/>
      <c r="K10" s="11"/>
      <c r="L10" s="120" t="s">
        <v>12</v>
      </c>
      <c r="M10" s="572" t="s">
        <v>252</v>
      </c>
      <c r="N10" s="572"/>
      <c r="O10" s="572"/>
      <c r="P10" s="572"/>
      <c r="Q10" s="572"/>
      <c r="R10" s="572"/>
      <c r="S10" s="573"/>
      <c r="T10" s="11"/>
      <c r="U10" s="11"/>
      <c r="V10" s="120" t="s">
        <v>12</v>
      </c>
      <c r="W10" s="572" t="s">
        <v>195</v>
      </c>
      <c r="X10" s="572"/>
      <c r="Y10" s="572"/>
      <c r="Z10" s="572"/>
      <c r="AA10" s="572"/>
      <c r="AB10" s="572"/>
      <c r="AC10" s="573"/>
      <c r="AD10" s="11"/>
      <c r="AE10" s="11"/>
      <c r="AF10" s="120" t="s">
        <v>12</v>
      </c>
      <c r="AG10" s="571" t="s">
        <v>225</v>
      </c>
      <c r="AH10" s="572"/>
      <c r="AI10" s="572"/>
      <c r="AJ10" s="572"/>
      <c r="AK10" s="572"/>
      <c r="AL10" s="572"/>
      <c r="AM10" s="573"/>
      <c r="AN10" s="11"/>
      <c r="AO10" s="11"/>
      <c r="AP10" s="120" t="s">
        <v>12</v>
      </c>
      <c r="AQ10" s="571" t="s">
        <v>225</v>
      </c>
      <c r="AR10" s="572"/>
      <c r="AS10" s="572"/>
      <c r="AT10" s="572"/>
      <c r="AU10" s="572"/>
      <c r="AV10" s="572"/>
      <c r="AW10" s="573"/>
      <c r="AX10" s="11"/>
      <c r="AY10" s="11"/>
      <c r="AZ10" s="120" t="s">
        <v>12</v>
      </c>
      <c r="BA10" s="571" t="s">
        <v>225</v>
      </c>
      <c r="BB10" s="572"/>
      <c r="BC10" s="572"/>
      <c r="BD10" s="572"/>
      <c r="BE10" s="572"/>
      <c r="BF10" s="572"/>
      <c r="BG10" s="573"/>
      <c r="BH10" s="11"/>
      <c r="BI10" s="11"/>
      <c r="BJ10" s="128"/>
      <c r="BT10" s="128"/>
      <c r="CD10" s="128"/>
      <c r="CN10" s="128"/>
      <c r="CX10" s="128"/>
      <c r="DH10" s="128"/>
      <c r="DR10" s="128"/>
      <c r="EB10" s="128"/>
      <c r="EL10" s="128"/>
      <c r="EV10" s="128"/>
      <c r="FF10" s="128"/>
      <c r="FP10" s="128"/>
      <c r="FZ10" s="128"/>
      <c r="GJ10" s="128"/>
      <c r="GT10" s="128"/>
      <c r="HD10" s="128"/>
      <c r="HN10" s="128"/>
      <c r="HX10" s="128"/>
    </row>
    <row xmlns:x14ac="http://schemas.microsoft.com/office/spreadsheetml/2009/9/ac" r="11" s="2" customFormat="true" ht="15.6" customHeight="true" x14ac:dyDescent="0.25">
      <c r="A11" s="392" t="str">
        <f ca="true">IF(ISBLANK('Data Summary'!A13),"",'Data Summary'!A13)</f>
        <v/>
      </c>
      <c r="B11" s="120"/>
      <c r="C11" s="97" t="s">
        <v>120</v>
      </c>
      <c r="D11" s="52"/>
      <c r="E11" s="52"/>
      <c r="F11" s="52"/>
      <c r="G11" s="52"/>
      <c r="H11" s="52"/>
      <c r="I11" s="96"/>
      <c r="J11" s="11"/>
      <c r="K11" s="11"/>
      <c r="L11" s="120"/>
      <c r="M11" s="97" t="s">
        <v>120</v>
      </c>
      <c r="N11" s="143"/>
      <c r="O11" s="52"/>
      <c r="P11" s="52"/>
      <c r="Q11" s="52"/>
      <c r="R11" s="52"/>
      <c r="S11" s="142"/>
      <c r="T11" s="11"/>
      <c r="U11" s="11"/>
      <c r="V11" s="120"/>
      <c r="W11" s="97" t="s">
        <v>120</v>
      </c>
      <c r="X11" s="143"/>
      <c r="Y11" s="52"/>
      <c r="Z11" s="52"/>
      <c r="AA11" s="52"/>
      <c r="AB11" s="52"/>
      <c r="AC11" s="194"/>
      <c r="AD11" s="11"/>
      <c r="AE11" s="11"/>
      <c r="AF11" s="120"/>
      <c r="AG11" s="97" t="s">
        <v>120</v>
      </c>
      <c r="AH11" s="51" t="s">
        <v>162</v>
      </c>
      <c r="AI11" s="51" t="s">
        <v>162</v>
      </c>
      <c r="AJ11" s="51" t="s">
        <v>162</v>
      </c>
      <c r="AK11" s="51"/>
      <c r="AL11" s="51" t="s">
        <v>162</v>
      </c>
      <c r="AM11" s="95" t="s">
        <v>162</v>
      </c>
      <c r="AN11" s="11"/>
      <c r="AO11" s="11"/>
      <c r="AP11" s="120"/>
      <c r="AQ11" s="97" t="s">
        <v>120</v>
      </c>
      <c r="AR11" s="51" t="s">
        <v>162</v>
      </c>
      <c r="AS11" s="51" t="s">
        <v>162</v>
      </c>
      <c r="AT11" s="51" t="s">
        <v>162</v>
      </c>
      <c r="AU11" s="51"/>
      <c r="AV11" s="51" t="s">
        <v>162</v>
      </c>
      <c r="AW11" s="95" t="s">
        <v>162</v>
      </c>
      <c r="AX11" s="11"/>
      <c r="AY11" s="11"/>
      <c r="AZ11" s="120"/>
      <c r="BA11" s="97" t="s">
        <v>120</v>
      </c>
      <c r="BB11" s="51" t="s">
        <v>162</v>
      </c>
      <c r="BC11" s="51" t="s">
        <v>162</v>
      </c>
      <c r="BD11" s="51" t="s">
        <v>162</v>
      </c>
      <c r="BE11" s="51"/>
      <c r="BF11" s="51" t="s">
        <v>162</v>
      </c>
      <c r="BG11" s="95" t="s">
        <v>162</v>
      </c>
      <c r="BH11" s="11"/>
      <c r="BI11" s="11"/>
      <c r="BJ11" s="128"/>
      <c r="BT11" s="128"/>
      <c r="CD11" s="128"/>
      <c r="CN11" s="128"/>
      <c r="CX11" s="128"/>
      <c r="DH11" s="128"/>
      <c r="DR11" s="128"/>
      <c r="EB11" s="128"/>
      <c r="EL11" s="128"/>
      <c r="EV11" s="128"/>
      <c r="FF11" s="128"/>
      <c r="FP11" s="128"/>
      <c r="FZ11" s="128"/>
      <c r="GJ11" s="128"/>
      <c r="GT11" s="128"/>
      <c r="HD11" s="128"/>
      <c r="HN11" s="128"/>
      <c r="HX11" s="128"/>
    </row>
    <row xmlns:x14ac="http://schemas.microsoft.com/office/spreadsheetml/2009/9/ac" r="12" s="2" customFormat="true" ht="15" customHeight="true" x14ac:dyDescent="0.25">
      <c r="A12" s="392" t="str">
        <f ca="true">IF(ISBLANK('Data Summary'!A14),"",'Data Summary'!A14)</f>
        <v/>
      </c>
      <c r="B12" s="120"/>
      <c r="C12" s="97" t="s">
        <v>126</v>
      </c>
      <c r="D12" s="52"/>
      <c r="E12" s="52"/>
      <c r="F12" s="52"/>
      <c r="G12" s="52"/>
      <c r="H12" s="52"/>
      <c r="I12" s="95"/>
      <c r="J12" s="11"/>
      <c r="K12" s="11"/>
      <c r="L12" s="120"/>
      <c r="M12" s="97" t="s">
        <v>126</v>
      </c>
      <c r="N12" s="52"/>
      <c r="O12" s="52"/>
      <c r="P12" s="52"/>
      <c r="Q12" s="52"/>
      <c r="R12" s="52"/>
      <c r="S12" s="95"/>
      <c r="T12" s="11"/>
      <c r="U12" s="11"/>
      <c r="V12" s="120"/>
      <c r="W12" s="97" t="s">
        <v>126</v>
      </c>
      <c r="X12" s="52"/>
      <c r="Y12" s="52"/>
      <c r="Z12" s="52"/>
      <c r="AA12" s="52"/>
      <c r="AB12" s="52"/>
      <c r="AC12" s="95"/>
      <c r="AD12" s="11"/>
      <c r="AE12" s="11"/>
      <c r="AF12" s="120"/>
      <c r="AG12" s="97" t="s">
        <v>126</v>
      </c>
      <c r="AH12" s="51" t="s">
        <v>162</v>
      </c>
      <c r="AI12" s="51" t="s">
        <v>162</v>
      </c>
      <c r="AJ12" s="51" t="s">
        <v>162</v>
      </c>
      <c r="AK12" s="51"/>
      <c r="AL12" s="51" t="s">
        <v>162</v>
      </c>
      <c r="AM12" s="95" t="s">
        <v>162</v>
      </c>
      <c r="AN12" s="11"/>
      <c r="AO12" s="11"/>
      <c r="AP12" s="120"/>
      <c r="AQ12" s="97" t="s">
        <v>126</v>
      </c>
      <c r="AR12" s="51" t="s">
        <v>162</v>
      </c>
      <c r="AS12" s="51" t="s">
        <v>162</v>
      </c>
      <c r="AT12" s="51" t="s">
        <v>162</v>
      </c>
      <c r="AU12" s="51"/>
      <c r="AV12" s="51" t="s">
        <v>162</v>
      </c>
      <c r="AW12" s="95" t="s">
        <v>162</v>
      </c>
      <c r="AX12" s="11"/>
      <c r="AY12" s="11"/>
      <c r="AZ12" s="120"/>
      <c r="BA12" s="97" t="s">
        <v>126</v>
      </c>
      <c r="BB12" s="51" t="s">
        <v>162</v>
      </c>
      <c r="BC12" s="51" t="s">
        <v>162</v>
      </c>
      <c r="BD12" s="51" t="s">
        <v>162</v>
      </c>
      <c r="BE12" s="51"/>
      <c r="BF12" s="51" t="s">
        <v>162</v>
      </c>
      <c r="BG12" s="95" t="s">
        <v>162</v>
      </c>
      <c r="BH12" s="11"/>
      <c r="BI12" s="11"/>
      <c r="BJ12" s="128"/>
      <c r="BT12" s="128"/>
      <c r="CD12" s="128"/>
      <c r="CN12" s="128"/>
      <c r="CX12" s="128"/>
      <c r="DH12" s="128"/>
      <c r="DR12" s="128"/>
      <c r="EB12" s="128"/>
      <c r="EL12" s="128"/>
      <c r="EV12" s="128"/>
      <c r="FF12" s="128"/>
      <c r="FP12" s="128"/>
      <c r="FZ12" s="128"/>
      <c r="GJ12" s="128"/>
      <c r="GT12" s="128"/>
      <c r="HD12" s="128"/>
      <c r="HN12" s="128"/>
      <c r="HX12" s="128"/>
    </row>
    <row xmlns:x14ac="http://schemas.microsoft.com/office/spreadsheetml/2009/9/ac" r="13" s="2" customFormat="true" ht="15" customHeight="true" x14ac:dyDescent="0.25">
      <c r="A13" s="392" t="str">
        <f ca="true">IF(ISBLANK('Data Summary'!A15),"",'Data Summary'!A15)</f>
        <v/>
      </c>
      <c r="B13" s="120"/>
      <c r="C13" s="97" t="s">
        <v>103</v>
      </c>
      <c r="D13" s="52"/>
      <c r="E13" s="52"/>
      <c r="F13" s="52"/>
      <c r="G13" s="52"/>
      <c r="H13" s="52"/>
      <c r="I13" s="95"/>
      <c r="J13" s="11"/>
      <c r="K13" s="11"/>
      <c r="L13" s="120"/>
      <c r="M13" s="97" t="s">
        <v>103</v>
      </c>
      <c r="N13" s="52"/>
      <c r="O13" s="52"/>
      <c r="P13" s="52"/>
      <c r="Q13" s="52"/>
      <c r="R13" s="52"/>
      <c r="S13" s="95"/>
      <c r="T13" s="11"/>
      <c r="U13" s="11"/>
      <c r="V13" s="120"/>
      <c r="W13" s="97" t="s">
        <v>103</v>
      </c>
      <c r="X13" s="52" t="s">
        <v>187</v>
      </c>
      <c r="Y13" s="52"/>
      <c r="Z13" s="52"/>
      <c r="AA13" s="52"/>
      <c r="AB13" s="52"/>
      <c r="AC13" s="95"/>
      <c r="AD13" s="11"/>
      <c r="AE13" s="11"/>
      <c r="AF13" s="120"/>
      <c r="AG13" s="97" t="s">
        <v>103</v>
      </c>
      <c r="AH13" s="51" t="s">
        <v>162</v>
      </c>
      <c r="AI13" s="51" t="s">
        <v>162</v>
      </c>
      <c r="AJ13" s="51" t="s">
        <v>162</v>
      </c>
      <c r="AK13" s="51"/>
      <c r="AL13" s="51" t="s">
        <v>162</v>
      </c>
      <c r="AM13" s="95" t="s">
        <v>162</v>
      </c>
      <c r="AN13" s="11"/>
      <c r="AO13" s="11"/>
      <c r="AP13" s="120"/>
      <c r="AQ13" s="97" t="s">
        <v>103</v>
      </c>
      <c r="AR13" s="51" t="s">
        <v>162</v>
      </c>
      <c r="AS13" s="51" t="s">
        <v>162</v>
      </c>
      <c r="AT13" s="51" t="s">
        <v>162</v>
      </c>
      <c r="AU13" s="51"/>
      <c r="AV13" s="51" t="s">
        <v>162</v>
      </c>
      <c r="AW13" s="95" t="s">
        <v>162</v>
      </c>
      <c r="AX13" s="11"/>
      <c r="AY13" s="11"/>
      <c r="AZ13" s="120"/>
      <c r="BA13" s="97" t="s">
        <v>103</v>
      </c>
      <c r="BB13" s="51" t="s">
        <v>162</v>
      </c>
      <c r="BC13" s="51" t="s">
        <v>162</v>
      </c>
      <c r="BD13" s="51" t="s">
        <v>162</v>
      </c>
      <c r="BE13" s="51"/>
      <c r="BF13" s="51" t="s">
        <v>162</v>
      </c>
      <c r="BG13" s="95" t="s">
        <v>162</v>
      </c>
      <c r="BH13" s="11"/>
      <c r="BI13" s="11"/>
      <c r="BJ13" s="128"/>
      <c r="BT13" s="128"/>
      <c r="CD13" s="128"/>
      <c r="CN13" s="128"/>
      <c r="CX13" s="128"/>
      <c r="DH13" s="128"/>
      <c r="DR13" s="128"/>
      <c r="EB13" s="128"/>
      <c r="EL13" s="128"/>
      <c r="EV13" s="128"/>
      <c r="FF13" s="128"/>
      <c r="FP13" s="128"/>
      <c r="FZ13" s="128"/>
      <c r="GJ13" s="128"/>
      <c r="GT13" s="128"/>
      <c r="HD13" s="128"/>
      <c r="HN13" s="128"/>
      <c r="HX13" s="128"/>
    </row>
    <row xmlns:x14ac="http://schemas.microsoft.com/office/spreadsheetml/2009/9/ac" r="14" ht="15.75" customHeight="true" x14ac:dyDescent="0.25">
      <c r="A14" s="392" t="str">
        <f ca="true">IF(ISBLANK('Data Summary'!A16),"",'Data Summary'!A16)</f>
        <v/>
      </c>
      <c r="B14" s="121"/>
      <c r="C14" s="89" t="s">
        <v>23</v>
      </c>
      <c r="D14" s="10"/>
      <c r="E14" s="10"/>
      <c r="F14" s="10"/>
      <c r="G14" s="70"/>
      <c r="H14" s="71"/>
      <c r="I14" s="72"/>
      <c r="J14" s="11"/>
      <c r="K14" s="11"/>
      <c r="L14" s="121"/>
      <c r="M14" s="89" t="s">
        <v>23</v>
      </c>
      <c r="N14" s="10"/>
      <c r="O14" s="10"/>
      <c r="P14" s="10"/>
      <c r="Q14" s="70"/>
      <c r="R14" s="71"/>
      <c r="S14" s="72"/>
      <c r="T14" s="11"/>
      <c r="U14" s="11"/>
      <c r="V14" s="121"/>
      <c r="W14" s="89" t="s">
        <v>23</v>
      </c>
      <c r="X14" s="10"/>
      <c r="Y14" s="10"/>
      <c r="Z14" s="10"/>
      <c r="AA14" s="70"/>
      <c r="AB14" s="71"/>
      <c r="AC14" s="72"/>
      <c r="AD14" s="11"/>
      <c r="AE14" s="11"/>
      <c r="AF14" s="121"/>
      <c r="AG14" s="89" t="s">
        <v>23</v>
      </c>
      <c r="AH14" s="10"/>
      <c r="AI14" s="10"/>
      <c r="AJ14" s="10"/>
      <c r="AK14" s="70"/>
      <c r="AL14" s="71"/>
      <c r="AM14" s="72"/>
      <c r="AN14" s="11"/>
      <c r="AO14" s="11"/>
      <c r="AP14" s="121"/>
      <c r="AQ14" s="89" t="s">
        <v>23</v>
      </c>
      <c r="AR14" s="10"/>
      <c r="AS14" s="10"/>
      <c r="AT14" s="10"/>
      <c r="AU14" s="70"/>
      <c r="AV14" s="71"/>
      <c r="AW14" s="72"/>
      <c r="AX14" s="11"/>
      <c r="AY14" s="11"/>
      <c r="AZ14" s="121"/>
      <c r="BA14" s="89" t="s">
        <v>23</v>
      </c>
      <c r="BB14" s="10" t="s">
        <v>284</v>
      </c>
      <c r="BC14" s="10" t="s">
        <v>284</v>
      </c>
      <c r="BD14" s="10" t="s">
        <v>284</v>
      </c>
      <c r="BE14" s="70" t="s">
        <v>284</v>
      </c>
      <c r="BF14" s="71" t="s">
        <v>284</v>
      </c>
      <c r="BG14" s="72" t="s">
        <v>284</v>
      </c>
      <c r="BH14" s="11"/>
      <c r="BI14" s="11"/>
    </row>
    <row xmlns:x14ac="http://schemas.microsoft.com/office/spreadsheetml/2009/9/ac" r="15" ht="15.75" customHeight="true" thickBot="true" x14ac:dyDescent="0.3">
      <c r="A15" s="392" t="str">
        <f ca="true">IF(ISBLANK('Data Summary'!A17),"",'Data Summary'!A17)</f>
        <v/>
      </c>
      <c r="B15" s="122"/>
      <c r="C15" s="90" t="s">
        <v>20</v>
      </c>
      <c r="D15" s="74"/>
      <c r="E15" s="74"/>
      <c r="F15" s="74"/>
      <c r="G15" s="74"/>
      <c r="H15" s="74"/>
      <c r="I15" s="75"/>
      <c r="J15" s="24"/>
      <c r="K15" s="24"/>
      <c r="L15" s="122"/>
      <c r="M15" s="90" t="s">
        <v>20</v>
      </c>
      <c r="N15" s="74"/>
      <c r="O15" s="74"/>
      <c r="P15" s="74"/>
      <c r="Q15" s="74"/>
      <c r="R15" s="74"/>
      <c r="S15" s="75"/>
      <c r="T15" s="24"/>
      <c r="U15" s="24"/>
      <c r="V15" s="122"/>
      <c r="W15" s="90" t="s">
        <v>20</v>
      </c>
      <c r="X15" s="74">
        <v>6348</v>
      </c>
      <c r="Y15" s="74"/>
      <c r="Z15" s="74"/>
      <c r="AA15" s="74"/>
      <c r="AB15" s="74"/>
      <c r="AC15" s="75"/>
      <c r="AD15" s="24"/>
      <c r="AE15" s="24"/>
      <c r="AF15" s="122"/>
      <c r="AG15" s="90" t="s">
        <v>20</v>
      </c>
      <c r="AH15" s="74">
        <v>955</v>
      </c>
      <c r="AI15" s="74">
        <v>422</v>
      </c>
      <c r="AJ15" s="74">
        <v>533</v>
      </c>
      <c r="AK15" s="74"/>
      <c r="AL15" s="74">
        <v>730</v>
      </c>
      <c r="AM15" s="75">
        <v>195</v>
      </c>
      <c r="AN15" s="24"/>
      <c r="AO15" s="24"/>
      <c r="AP15" s="122"/>
      <c r="AQ15" s="90" t="s">
        <v>20</v>
      </c>
      <c r="AR15" s="74">
        <v>1996</v>
      </c>
      <c r="AS15" s="74">
        <v>575</v>
      </c>
      <c r="AT15" s="74">
        <v>1421</v>
      </c>
      <c r="AU15" s="74" t="s">
        <v>284</v>
      </c>
      <c r="AV15" s="74">
        <v>1530</v>
      </c>
      <c r="AW15" s="75">
        <v>466</v>
      </c>
      <c r="AX15" s="24"/>
      <c r="AY15" s="24"/>
      <c r="AZ15" s="122"/>
      <c r="BA15" s="90" t="s">
        <v>20</v>
      </c>
      <c r="BB15" s="74">
        <v>2016</v>
      </c>
      <c r="BC15" s="74">
        <v>604</v>
      </c>
      <c r="BD15" s="74">
        <v>1412</v>
      </c>
      <c r="BE15" s="74" t="s">
        <v>284</v>
      </c>
      <c r="BF15" s="74">
        <v>1558</v>
      </c>
      <c r="BG15" s="75">
        <v>458</v>
      </c>
      <c r="BH15" s="24"/>
      <c r="BI15" s="24"/>
    </row>
    <row xmlns:x14ac="http://schemas.microsoft.com/office/spreadsheetml/2009/9/ac" r="16" s="3" customFormat="true" x14ac:dyDescent="0.25">
      <c r="A16" s="392" t="str">
        <f ca="true">IF(ISBLANK('Data Summary'!A18),"",'Data Summary'!A18)</f>
        <v/>
      </c>
      <c r="B16" s="123"/>
      <c r="L16" s="123"/>
      <c r="V16" s="123"/>
      <c r="AF16" s="123"/>
      <c r="AP16" s="123"/>
      <c r="AZ16" s="123"/>
      <c r="BJ16" s="123"/>
      <c r="BT16" s="123"/>
      <c r="CD16" s="123"/>
      <c r="CN16" s="123"/>
      <c r="CX16" s="123"/>
      <c r="DH16" s="123"/>
      <c r="DR16" s="123"/>
      <c r="EB16" s="123"/>
      <c r="EL16" s="123"/>
      <c r="EV16" s="123"/>
      <c r="FF16" s="123"/>
      <c r="FP16" s="123"/>
      <c r="FZ16" s="123"/>
      <c r="GJ16" s="123"/>
      <c r="GT16" s="123"/>
      <c r="HD16" s="123"/>
      <c r="HN16" s="123"/>
      <c r="HX16" s="123"/>
    </row>
    <row xmlns:x14ac="http://schemas.microsoft.com/office/spreadsheetml/2009/9/ac" r="17" s="3" customFormat="true" x14ac:dyDescent="0.25">
      <c r="A17" s="392" t="str">
        <f ca="true">IF(ISBLANK('Data Summary'!A19),"",'Data Summary'!A19)</f>
        <v/>
      </c>
      <c r="B17" s="123"/>
      <c r="L17" s="123"/>
      <c r="V17" s="123"/>
      <c r="AF17" s="123"/>
      <c r="AP17" s="123"/>
      <c r="AZ17" s="123"/>
      <c r="BJ17" s="123"/>
      <c r="BT17" s="123"/>
      <c r="CD17" s="123"/>
      <c r="CN17" s="123"/>
      <c r="CX17" s="123"/>
      <c r="DH17" s="123"/>
      <c r="DR17" s="123"/>
      <c r="EB17" s="123"/>
      <c r="EL17" s="123"/>
      <c r="EV17" s="123"/>
      <c r="FF17" s="123"/>
      <c r="FP17" s="123"/>
      <c r="FZ17" s="123"/>
      <c r="GJ17" s="123"/>
      <c r="GT17" s="123"/>
      <c r="HD17" s="123"/>
      <c r="HN17" s="123"/>
      <c r="HX17" s="123"/>
    </row>
    <row xmlns:x14ac="http://schemas.microsoft.com/office/spreadsheetml/2009/9/ac" r="18" s="3" customFormat="true" x14ac:dyDescent="0.25">
      <c r="A18" s="392" t="str">
        <f ca="true">IF(ISBLANK('Data Summary'!A20),"",'Data Summary'!A20)</f>
        <v/>
      </c>
      <c r="B18" s="123"/>
      <c r="L18" s="123"/>
      <c r="V18" s="123"/>
      <c r="AF18" s="123"/>
      <c r="AP18" s="123"/>
      <c r="AZ18" s="123"/>
      <c r="BJ18" s="123"/>
      <c r="BT18" s="123"/>
      <c r="CD18" s="123"/>
      <c r="CN18" s="123"/>
      <c r="CX18" s="123"/>
      <c r="DH18" s="123"/>
      <c r="DR18" s="123"/>
      <c r="EB18" s="123"/>
      <c r="EL18" s="123"/>
      <c r="EV18" s="123"/>
      <c r="FF18" s="123"/>
      <c r="FP18" s="123"/>
      <c r="FZ18" s="123"/>
      <c r="GJ18" s="123"/>
      <c r="GT18" s="123"/>
      <c r="HD18" s="123"/>
      <c r="HN18" s="123"/>
      <c r="HX18" s="123"/>
    </row>
    <row xmlns:x14ac="http://schemas.microsoft.com/office/spreadsheetml/2009/9/ac" r="19" s="3" customFormat="true" x14ac:dyDescent="0.25">
      <c r="A19" s="392" t="str">
        <f ca="true">IF(ISBLANK('Data Summary'!A21),"",'Data Summary'!A21)</f>
        <v/>
      </c>
      <c r="B19" s="123"/>
      <c r="L19" s="123"/>
      <c r="V19" s="123"/>
      <c r="AF19" s="123"/>
      <c r="AP19" s="123"/>
      <c r="AZ19" s="123"/>
      <c r="BJ19" s="123"/>
      <c r="BT19" s="123"/>
      <c r="CD19" s="123"/>
      <c r="CN19" s="123"/>
      <c r="CX19" s="123"/>
      <c r="DH19" s="123"/>
      <c r="DR19" s="123"/>
      <c r="EB19" s="123"/>
      <c r="EL19" s="123"/>
      <c r="EV19" s="123"/>
      <c r="FF19" s="123"/>
      <c r="FP19" s="123"/>
      <c r="FZ19" s="123"/>
      <c r="GJ19" s="123"/>
      <c r="GT19" s="123"/>
      <c r="HD19" s="123"/>
      <c r="HN19" s="123"/>
      <c r="HX19" s="123"/>
    </row>
    <row xmlns:x14ac="http://schemas.microsoft.com/office/spreadsheetml/2009/9/ac" r="20" s="3" customFormat="true" x14ac:dyDescent="0.25">
      <c r="A20" s="392" t="str">
        <f ca="true">IF(ISBLANK('Data Summary'!A22),"",'Data Summary'!A22)</f>
        <v/>
      </c>
      <c r="B20" s="123"/>
      <c r="L20" s="123"/>
      <c r="V20" s="123"/>
      <c r="AF20" s="123"/>
      <c r="AP20" s="123"/>
      <c r="AZ20" s="123"/>
      <c r="BJ20" s="123"/>
      <c r="BT20" s="123"/>
      <c r="CD20" s="123"/>
      <c r="CN20" s="123"/>
      <c r="CX20" s="123"/>
      <c r="DH20" s="123"/>
      <c r="DR20" s="123"/>
      <c r="EB20" s="123"/>
      <c r="EL20" s="123"/>
      <c r="EV20" s="123"/>
      <c r="FF20" s="123"/>
      <c r="FP20" s="123"/>
      <c r="FZ20" s="123"/>
      <c r="GJ20" s="123"/>
      <c r="GT20" s="123"/>
      <c r="HD20" s="123"/>
      <c r="HN20" s="123"/>
      <c r="HX20" s="123"/>
    </row>
    <row xmlns:x14ac="http://schemas.microsoft.com/office/spreadsheetml/2009/9/ac" r="21" s="3" customFormat="true" x14ac:dyDescent="0.25">
      <c r="A21" s="392" t="str">
        <f ca="true">IF(ISBLANK('Data Summary'!A23),"",'Data Summary'!A23)</f>
        <v/>
      </c>
      <c r="B21" s="123"/>
      <c r="L21" s="123"/>
      <c r="V21" s="123"/>
      <c r="AF21" s="123"/>
      <c r="AP21" s="123"/>
      <c r="AZ21" s="123"/>
      <c r="BJ21" s="123"/>
      <c r="BT21" s="123"/>
      <c r="CD21" s="123"/>
      <c r="CN21" s="123"/>
      <c r="CX21" s="123"/>
      <c r="DH21" s="123"/>
      <c r="DR21" s="123"/>
      <c r="EB21" s="123"/>
      <c r="EL21" s="123"/>
      <c r="EV21" s="123"/>
      <c r="FF21" s="123"/>
      <c r="FP21" s="123"/>
      <c r="FZ21" s="123"/>
      <c r="GJ21" s="123"/>
      <c r="GT21" s="123"/>
      <c r="HD21" s="123"/>
      <c r="HN21" s="123"/>
      <c r="HX21" s="123"/>
    </row>
    <row xmlns:x14ac="http://schemas.microsoft.com/office/spreadsheetml/2009/9/ac" r="22" s="3" customFormat="true" x14ac:dyDescent="0.25">
      <c r="A22" s="392" t="str">
        <f ca="true">IF(ISBLANK('Data Summary'!A24),"",'Data Summary'!A24)</f>
        <v/>
      </c>
      <c r="B22" s="123"/>
      <c r="L22" s="123"/>
      <c r="V22" s="123"/>
      <c r="AF22" s="123"/>
      <c r="AP22" s="123"/>
      <c r="AZ22" s="123"/>
      <c r="BJ22" s="123"/>
      <c r="BT22" s="123"/>
      <c r="CD22" s="123"/>
      <c r="CN22" s="123"/>
      <c r="CX22" s="123"/>
      <c r="DH22" s="123"/>
      <c r="DR22" s="123"/>
      <c r="EB22" s="123"/>
      <c r="EL22" s="123"/>
      <c r="EV22" s="123"/>
      <c r="FF22" s="123"/>
      <c r="FP22" s="123"/>
      <c r="FZ22" s="123"/>
      <c r="GJ22" s="123"/>
      <c r="GT22" s="123"/>
      <c r="HD22" s="123"/>
      <c r="HN22" s="123"/>
      <c r="HX22" s="123"/>
    </row>
    <row xmlns:x14ac="http://schemas.microsoft.com/office/spreadsheetml/2009/9/ac" r="23" s="3" customFormat="true" x14ac:dyDescent="0.25">
      <c r="A23" s="392" t="str">
        <f ca="true">IF(ISBLANK('Data Summary'!A25),"",'Data Summary'!A25)</f>
        <v/>
      </c>
      <c r="B23" s="123"/>
      <c r="L23" s="123"/>
      <c r="V23" s="123"/>
      <c r="AF23" s="123"/>
      <c r="AP23" s="123"/>
      <c r="AZ23" s="123"/>
      <c r="BJ23" s="123"/>
      <c r="BT23" s="123"/>
      <c r="CD23" s="123"/>
      <c r="CN23" s="123"/>
      <c r="CX23" s="123"/>
      <c r="DH23" s="123"/>
      <c r="DR23" s="123"/>
      <c r="EB23" s="123"/>
      <c r="EL23" s="123"/>
      <c r="EV23" s="123"/>
      <c r="FF23" s="123"/>
      <c r="FP23" s="123"/>
      <c r="FZ23" s="123"/>
      <c r="GJ23" s="123"/>
      <c r="GT23" s="123"/>
      <c r="HD23" s="123"/>
      <c r="HN23" s="123"/>
      <c r="HX23" s="123"/>
    </row>
    <row xmlns:x14ac="http://schemas.microsoft.com/office/spreadsheetml/2009/9/ac" r="24" s="3" customFormat="true" x14ac:dyDescent="0.25">
      <c r="A24" s="392" t="str">
        <f ca="true">IF(ISBLANK('Data Summary'!A26),"",'Data Summary'!A26)</f>
        <v/>
      </c>
      <c r="B24" s="123"/>
      <c r="L24" s="123"/>
      <c r="V24" s="123"/>
      <c r="AF24" s="123"/>
      <c r="AP24" s="123"/>
      <c r="AZ24" s="123"/>
      <c r="BJ24" s="123"/>
      <c r="BT24" s="123"/>
      <c r="CD24" s="123"/>
      <c r="CN24" s="123"/>
      <c r="CX24" s="123"/>
      <c r="DH24" s="123"/>
      <c r="DR24" s="123"/>
      <c r="EB24" s="123"/>
      <c r="EL24" s="123"/>
      <c r="EV24" s="123"/>
      <c r="FF24" s="123"/>
      <c r="FP24" s="123"/>
      <c r="FZ24" s="123"/>
      <c r="GJ24" s="123"/>
      <c r="GT24" s="123"/>
      <c r="HD24" s="123"/>
      <c r="HN24" s="123"/>
      <c r="HX24" s="123"/>
    </row>
    <row xmlns:x14ac="http://schemas.microsoft.com/office/spreadsheetml/2009/9/ac" r="25" s="3" customFormat="true" x14ac:dyDescent="0.25">
      <c r="A25" s="392" t="str">
        <f ca="true">IF(ISBLANK('Data Summary'!A27),"",'Data Summary'!A27)</f>
        <v/>
      </c>
      <c r="B25" s="123"/>
      <c r="L25" s="123"/>
      <c r="V25" s="123"/>
      <c r="AF25" s="123"/>
      <c r="AP25" s="123"/>
      <c r="AZ25" s="123"/>
      <c r="BJ25" s="123"/>
      <c r="BT25" s="123"/>
      <c r="CD25" s="123"/>
      <c r="CN25" s="123"/>
      <c r="CX25" s="123"/>
      <c r="DH25" s="123"/>
      <c r="DR25" s="123"/>
      <c r="EB25" s="123"/>
      <c r="EL25" s="123"/>
      <c r="EV25" s="123"/>
      <c r="FF25" s="123"/>
      <c r="FP25" s="123"/>
      <c r="FZ25" s="123"/>
      <c r="GJ25" s="123"/>
      <c r="GT25" s="123"/>
      <c r="HD25" s="123"/>
      <c r="HN25" s="123"/>
      <c r="HX25" s="123"/>
    </row>
    <row xmlns:x14ac="http://schemas.microsoft.com/office/spreadsheetml/2009/9/ac" r="26" s="3" customFormat="true" x14ac:dyDescent="0.25">
      <c r="A26" s="392" t="str">
        <f ca="true">IF(ISBLANK('Data Summary'!A28),"",'Data Summary'!A28)</f>
        <v/>
      </c>
      <c r="B26" s="123"/>
      <c r="L26" s="123"/>
      <c r="V26" s="123"/>
      <c r="AF26" s="123"/>
      <c r="AP26" s="123"/>
      <c r="AZ26" s="123"/>
      <c r="BJ26" s="123"/>
      <c r="BT26" s="123"/>
      <c r="CD26" s="123"/>
      <c r="CN26" s="123"/>
      <c r="CX26" s="123"/>
      <c r="DH26" s="123"/>
      <c r="DR26" s="123"/>
      <c r="EB26" s="123"/>
      <c r="EL26" s="123"/>
      <c r="EV26" s="123"/>
      <c r="FF26" s="123"/>
      <c r="FP26" s="123"/>
      <c r="FZ26" s="123"/>
      <c r="GJ26" s="123"/>
      <c r="GT26" s="123"/>
      <c r="HD26" s="123"/>
      <c r="HN26" s="123"/>
      <c r="HX26" s="123"/>
    </row>
    <row xmlns:x14ac="http://schemas.microsoft.com/office/spreadsheetml/2009/9/ac" r="27" s="3" customFormat="true" x14ac:dyDescent="0.25">
      <c r="A27" s="392" t="str">
        <f ca="true">IF(ISBLANK('Data Summary'!A29),"",'Data Summary'!A29)</f>
        <v/>
      </c>
      <c r="B27" s="123"/>
      <c r="L27" s="123"/>
      <c r="V27" s="123"/>
      <c r="AF27" s="123"/>
      <c r="AP27" s="123"/>
      <c r="AZ27" s="123"/>
      <c r="BJ27" s="123"/>
      <c r="BT27" s="123"/>
      <c r="CD27" s="123"/>
      <c r="CN27" s="123"/>
      <c r="CX27" s="123"/>
      <c r="DH27" s="123"/>
      <c r="DR27" s="123"/>
      <c r="EB27" s="123"/>
      <c r="EL27" s="123"/>
      <c r="EV27" s="123"/>
      <c r="FF27" s="123"/>
      <c r="FP27" s="123"/>
      <c r="FZ27" s="123"/>
      <c r="GJ27" s="123"/>
      <c r="GT27" s="123"/>
      <c r="HD27" s="123"/>
      <c r="HN27" s="123"/>
      <c r="HX27" s="123"/>
    </row>
    <row xmlns:x14ac="http://schemas.microsoft.com/office/spreadsheetml/2009/9/ac" r="28" s="3" customFormat="true" x14ac:dyDescent="0.25">
      <c r="A28" s="392" t="str">
        <f ca="true">IF(ISBLANK('Data Summary'!A30),"",'Data Summary'!A30)</f>
        <v/>
      </c>
      <c r="B28" s="123"/>
      <c r="L28" s="123"/>
      <c r="V28" s="123"/>
      <c r="AF28" s="123"/>
      <c r="AP28" s="123"/>
      <c r="AZ28" s="123"/>
      <c r="BJ28" s="123"/>
      <c r="BT28" s="123"/>
      <c r="CD28" s="123"/>
      <c r="CN28" s="123"/>
      <c r="CX28" s="123"/>
      <c r="DH28" s="123"/>
      <c r="DR28" s="123"/>
      <c r="EB28" s="123"/>
      <c r="EL28" s="123"/>
      <c r="EV28" s="123"/>
      <c r="FF28" s="123"/>
      <c r="FP28" s="123"/>
      <c r="FZ28" s="123"/>
      <c r="GJ28" s="123"/>
      <c r="GT28" s="123"/>
      <c r="HD28" s="123"/>
      <c r="HN28" s="123"/>
      <c r="HX28" s="123"/>
    </row>
    <row xmlns:x14ac="http://schemas.microsoft.com/office/spreadsheetml/2009/9/ac" r="29" s="3" customFormat="true" x14ac:dyDescent="0.25">
      <c r="A29" s="392" t="str">
        <f ca="true">IF(ISBLANK('Data Summary'!A31),"",'Data Summary'!A31)</f>
        <v/>
      </c>
      <c r="B29" s="123"/>
      <c r="L29" s="123"/>
      <c r="V29" s="123"/>
      <c r="AF29" s="123"/>
      <c r="AP29" s="123"/>
      <c r="AZ29" s="123"/>
      <c r="BJ29" s="123"/>
      <c r="BT29" s="123"/>
      <c r="CD29" s="123"/>
      <c r="CN29" s="123"/>
      <c r="CX29" s="123"/>
      <c r="DH29" s="123"/>
      <c r="DR29" s="123"/>
      <c r="EB29" s="123"/>
      <c r="EL29" s="123"/>
      <c r="EV29" s="123"/>
      <c r="FF29" s="123"/>
      <c r="FP29" s="123"/>
      <c r="FZ29" s="123"/>
      <c r="GJ29" s="123"/>
      <c r="GT29" s="123"/>
      <c r="HD29" s="123"/>
      <c r="HN29" s="123"/>
      <c r="HX29" s="123"/>
    </row>
    <row xmlns:x14ac="http://schemas.microsoft.com/office/spreadsheetml/2009/9/ac" r="30" s="3" customFormat="true" x14ac:dyDescent="0.25">
      <c r="A30" s="392" t="str">
        <f ca="true">IF(ISBLANK('Data Summary'!A32),"",'Data Summary'!A32)</f>
        <v/>
      </c>
      <c r="B30" s="123"/>
      <c r="L30" s="123"/>
      <c r="V30" s="123"/>
      <c r="AF30" s="123"/>
      <c r="AP30" s="123"/>
      <c r="AZ30" s="123"/>
      <c r="BJ30" s="123"/>
      <c r="BT30" s="123"/>
      <c r="CD30" s="123"/>
      <c r="CN30" s="123"/>
      <c r="CX30" s="123"/>
      <c r="DH30" s="123"/>
      <c r="DR30" s="123"/>
      <c r="EB30" s="123"/>
      <c r="EL30" s="123"/>
      <c r="EV30" s="123"/>
      <c r="FF30" s="123"/>
      <c r="FP30" s="123"/>
      <c r="FZ30" s="123"/>
      <c r="GJ30" s="123"/>
      <c r="GT30" s="123"/>
      <c r="HD30" s="123"/>
      <c r="HN30" s="123"/>
      <c r="HX30" s="123"/>
    </row>
    <row xmlns:x14ac="http://schemas.microsoft.com/office/spreadsheetml/2009/9/ac" r="31" s="3" customFormat="true" x14ac:dyDescent="0.25">
      <c r="A31" s="392" t="str">
        <f ca="true">IF(ISBLANK('Data Summary'!A33),"",'Data Summary'!A33)</f>
        <v/>
      </c>
      <c r="B31" s="123"/>
      <c r="L31" s="123"/>
      <c r="V31" s="123"/>
      <c r="AF31" s="123"/>
      <c r="AP31" s="123"/>
      <c r="AZ31" s="123"/>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92" t="str">
        <f ca="true">IF(ISBLANK('Data Summary'!A34),"",'Data Summary'!A34)</f>
        <v/>
      </c>
      <c r="B32" s="123"/>
      <c r="L32" s="123"/>
      <c r="V32" s="123"/>
      <c r="AF32" s="123"/>
      <c r="AP32" s="123"/>
      <c r="AZ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92" t="str">
        <f ca="true">IF(ISBLANK('Data Summary'!A35),"",'Data Summary'!A35)</f>
        <v/>
      </c>
      <c r="B33" s="123"/>
      <c r="L33" s="123"/>
      <c r="V33" s="123"/>
      <c r="AF33" s="123"/>
      <c r="AP33" s="123"/>
      <c r="AZ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92" t="str">
        <f ca="true">IF(ISBLANK('Data Summary'!A36),"",'Data Summary'!A36)</f>
        <v/>
      </c>
      <c r="B34" s="123"/>
      <c r="L34" s="123"/>
      <c r="V34" s="123"/>
      <c r="AF34" s="123"/>
      <c r="AP34" s="123"/>
      <c r="AZ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92"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92"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92"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92"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92"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92"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92"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92"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92"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92"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92"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92"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92"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92"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92"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92"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92"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92"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92"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92"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92"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92"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92"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92"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92"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92"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92"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92"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92"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92"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92"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92"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92"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92"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92"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92"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92"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92"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92"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92"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92"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92"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92"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92"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92"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92"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92"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92"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92"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92"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92"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92"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92"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92"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92"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92"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92"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92"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92"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92"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92"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92"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92"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92"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92"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92"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92"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92"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92"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92"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92"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92"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92"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92"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92"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92"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92"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92"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92"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92"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92"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92"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92"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92"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92"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92"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92"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92"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92"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92"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92"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92"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92"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92"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92"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92"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92"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92"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92"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92"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92"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92"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92"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92"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92"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92"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92"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92"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92"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92"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92"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92"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92"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92"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92"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92"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92"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6"/>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6"/>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6"/>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6"/>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6"/>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6"/>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6"/>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6"/>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6"/>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6"/>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6"/>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6"/>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6"/>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6"/>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6"/>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6"/>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6"/>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6"/>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6"/>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6"/>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6"/>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6"/>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6"/>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6"/>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6"/>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6"/>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6"/>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6"/>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6"/>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6"/>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6"/>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6"/>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6"/>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6"/>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6"/>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6"/>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6"/>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6"/>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6"/>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6"/>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6"/>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6"/>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6"/>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6"/>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6"/>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6"/>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6"/>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6"/>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6"/>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6"/>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6"/>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6"/>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6"/>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6"/>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6"/>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6"/>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6"/>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6"/>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6"/>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6"/>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6"/>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6"/>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6"/>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6"/>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6"/>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6"/>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6"/>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6"/>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6"/>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6"/>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6"/>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6"/>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6"/>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6"/>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6"/>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6"/>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6"/>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6"/>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6"/>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6"/>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6"/>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6"/>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6"/>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6"/>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6"/>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6"/>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6"/>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6"/>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6"/>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6"/>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6"/>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6"/>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6"/>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6"/>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6"/>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6"/>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6"/>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6"/>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6"/>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6"/>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6"/>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6"/>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6"/>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6"/>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6"/>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6"/>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6"/>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6"/>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6"/>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6"/>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6"/>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6"/>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6"/>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6"/>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6"/>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6"/>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6"/>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6"/>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6"/>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6"/>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6"/>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6"/>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6"/>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6"/>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6"/>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6"/>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6"/>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6"/>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6"/>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6"/>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6"/>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6"/>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6"/>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6"/>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6"/>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6"/>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6"/>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6"/>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6"/>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6"/>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6"/>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6"/>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6"/>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6"/>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6"/>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6"/>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6"/>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6"/>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6"/>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6"/>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6"/>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6"/>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6"/>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6"/>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6"/>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6"/>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6"/>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6"/>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6"/>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6"/>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6"/>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6"/>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6"/>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6"/>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6"/>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6"/>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6"/>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6"/>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6"/>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6"/>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6"/>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6"/>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6"/>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6"/>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6"/>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6"/>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6"/>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6"/>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6"/>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6"/>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6"/>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6"/>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6"/>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6"/>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6"/>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6"/>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6"/>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6"/>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6"/>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6"/>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6"/>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6"/>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6"/>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6"/>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6"/>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6"/>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6"/>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6"/>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6"/>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6"/>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6"/>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6"/>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6"/>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6"/>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6"/>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6"/>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6"/>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6"/>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6"/>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6"/>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6"/>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6"/>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6"/>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6"/>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6"/>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6"/>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6"/>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6"/>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6"/>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6"/>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6"/>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6"/>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6"/>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6"/>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6"/>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6"/>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6"/>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6"/>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6"/>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6"/>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6"/>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6"/>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6"/>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6"/>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6"/>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6"/>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6"/>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6"/>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6"/>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6"/>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6"/>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6"/>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6"/>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6"/>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6"/>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6"/>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6"/>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6"/>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6"/>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6"/>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6"/>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6"/>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6"/>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6"/>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6"/>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6"/>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6"/>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6"/>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6"/>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6"/>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6"/>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6"/>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6"/>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6"/>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6"/>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6"/>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6"/>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6"/>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6"/>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6"/>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6"/>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6"/>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6"/>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6"/>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6"/>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6"/>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6"/>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6"/>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6"/>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6"/>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6"/>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6"/>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6"/>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6"/>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6"/>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6"/>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6"/>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6"/>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6"/>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6"/>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6"/>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6"/>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6"/>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6"/>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6"/>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6"/>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6"/>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6"/>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6"/>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6"/>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6"/>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6"/>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6"/>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6"/>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6"/>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6"/>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6"/>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6"/>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6"/>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6"/>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6"/>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6"/>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6"/>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6"/>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6"/>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6"/>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6"/>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6"/>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6"/>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6"/>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6"/>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6"/>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6"/>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6"/>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6"/>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6"/>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6"/>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6"/>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6"/>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6"/>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6"/>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6"/>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6"/>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6"/>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6"/>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6"/>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6"/>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6"/>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6"/>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6"/>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6"/>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6"/>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6"/>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6"/>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6"/>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6"/>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6"/>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6"/>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6"/>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6"/>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6"/>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6"/>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6"/>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6"/>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6"/>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6"/>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6"/>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6"/>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6"/>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6"/>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6"/>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6"/>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6"/>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6"/>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6"/>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6"/>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6"/>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6"/>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6"/>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6"/>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6"/>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6"/>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6"/>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6"/>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6"/>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6"/>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6"/>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6"/>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6"/>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6"/>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6"/>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6"/>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6"/>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6"/>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6"/>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6"/>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6"/>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6"/>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6"/>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6"/>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6"/>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6"/>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6"/>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6"/>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6"/>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6"/>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6"/>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6"/>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6"/>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6"/>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6"/>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6"/>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6"/>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6"/>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6"/>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6"/>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6"/>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6"/>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6"/>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6"/>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6"/>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6"/>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6"/>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6"/>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6"/>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6"/>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6"/>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6"/>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6"/>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6"/>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6"/>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6"/>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6"/>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6"/>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6"/>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6"/>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6"/>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6"/>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6"/>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6"/>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6"/>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6"/>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6"/>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6"/>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6"/>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6"/>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6"/>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6"/>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6"/>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6"/>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6"/>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6"/>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6"/>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6"/>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6"/>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6"/>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6"/>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6"/>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6"/>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6"/>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6"/>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6"/>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6"/>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6"/>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6"/>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6"/>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6"/>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6"/>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6"/>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6"/>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6"/>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6"/>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6"/>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6"/>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6"/>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6"/>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6"/>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6"/>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6"/>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6"/>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6"/>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Nigeria</v>
      </c>
      <c r="C2" s="107"/>
      <c r="D2" s="108"/>
      <c r="E2" s="108"/>
      <c r="F2" s="108"/>
      <c r="G2" s="109"/>
    </row>
    <row xmlns:x14ac="http://schemas.microsoft.com/office/spreadsheetml/2009/9/ac" r="3" x14ac:dyDescent="0.2">
      <c r="B3" s="574" t="s">
        <v>196</v>
      </c>
      <c r="C3" s="574"/>
      <c r="D3" s="574"/>
      <c r="E3" s="574"/>
      <c r="F3" s="574"/>
      <c r="G3" s="575"/>
    </row>
    <row xmlns:x14ac="http://schemas.microsoft.com/office/spreadsheetml/2009/9/ac" r="4" ht="13.5" x14ac:dyDescent="0.2">
      <c r="B4" s="111" t="s">
        <v>4</v>
      </c>
      <c r="C4" s="111" t="s">
        <v>60</v>
      </c>
      <c r="D4" s="111" t="s">
        <v>64</v>
      </c>
      <c r="E4" s="111" t="s">
        <v>61</v>
      </c>
      <c r="F4" s="111" t="s">
        <v>62</v>
      </c>
      <c r="G4" s="111" t="s">
        <v>63</v>
      </c>
    </row>
    <row xmlns:x14ac="http://schemas.microsoft.com/office/spreadsheetml/2009/9/ac" r="5" x14ac:dyDescent="0.2">
      <c r="B5" s="781">
        <v>2000</v>
      </c>
      <c r="C5" s="925">
        <v>39550576</v>
      </c>
      <c r="D5" s="926">
        <v>34.840000152587891</v>
      </c>
      <c r="E5" s="927">
        <v>3661439</v>
      </c>
      <c r="F5" s="928">
        <v>19305478</v>
      </c>
      <c r="G5" s="929">
        <v>16583660</v>
      </c>
    </row>
    <row xmlns:x14ac="http://schemas.microsoft.com/office/spreadsheetml/2009/9/ac" r="6" x14ac:dyDescent="0.2">
      <c r="B6" s="787">
        <v>2001</v>
      </c>
      <c r="C6" s="930">
        <v>40457428</v>
      </c>
      <c r="D6" s="931">
        <v>35.668998718261719</v>
      </c>
      <c r="E6" s="932">
        <v>3767951</v>
      </c>
      <c r="F6" s="933">
        <v>19847612</v>
      </c>
      <c r="G6" s="934">
        <v>16841866</v>
      </c>
    </row>
    <row xmlns:x14ac="http://schemas.microsoft.com/office/spreadsheetml/2009/9/ac" r="7" x14ac:dyDescent="0.2">
      <c r="B7" s="793">
        <v>2002</v>
      </c>
      <c r="C7" s="935">
        <v>41392328</v>
      </c>
      <c r="D7" s="936">
        <v>36.507999420166016</v>
      </c>
      <c r="E7" s="937">
        <v>3864053</v>
      </c>
      <c r="F7" s="938">
        <v>20404460</v>
      </c>
      <c r="G7" s="939">
        <v>17123816</v>
      </c>
    </row>
    <row xmlns:x14ac="http://schemas.microsoft.com/office/spreadsheetml/2009/9/ac" r="8" x14ac:dyDescent="0.2">
      <c r="B8" s="799">
        <v>2003</v>
      </c>
      <c r="C8" s="940">
        <v>42377612</v>
      </c>
      <c r="D8" s="941">
        <v>37.356002807617188</v>
      </c>
      <c r="E8" s="942">
        <v>3951798</v>
      </c>
      <c r="F8" s="943">
        <v>20984266</v>
      </c>
      <c r="G8" s="944">
        <v>17441548</v>
      </c>
    </row>
    <row xmlns:x14ac="http://schemas.microsoft.com/office/spreadsheetml/2009/9/ac" r="9" x14ac:dyDescent="0.2">
      <c r="B9" s="805">
        <v>2004</v>
      </c>
      <c r="C9" s="945">
        <v>43423496</v>
      </c>
      <c r="D9" s="946">
        <v>38.212001800537109</v>
      </c>
      <c r="E9" s="947">
        <v>4050478</v>
      </c>
      <c r="F9" s="948">
        <v>21571544</v>
      </c>
      <c r="G9" s="949">
        <v>17801474</v>
      </c>
    </row>
    <row xmlns:x14ac="http://schemas.microsoft.com/office/spreadsheetml/2009/9/ac" r="10" x14ac:dyDescent="0.2">
      <c r="B10" s="811">
        <v>2005</v>
      </c>
      <c r="C10" s="950">
        <v>44604196</v>
      </c>
      <c r="D10" s="951">
        <v>39.074001312255859</v>
      </c>
      <c r="E10" s="952">
        <v>4219623</v>
      </c>
      <c r="F10" s="953">
        <v>22164134</v>
      </c>
      <c r="G10" s="954">
        <v>18220440</v>
      </c>
    </row>
    <row xmlns:x14ac="http://schemas.microsoft.com/office/spreadsheetml/2009/9/ac" r="11" x14ac:dyDescent="0.2">
      <c r="B11" s="817">
        <v>2006</v>
      </c>
      <c r="C11" s="955">
        <v>45901764</v>
      </c>
      <c r="D11" s="956">
        <v>39.943000793457031</v>
      </c>
      <c r="E11" s="957">
        <v>4385712</v>
      </c>
      <c r="F11" s="958">
        <v>22819022</v>
      </c>
      <c r="G11" s="959">
        <v>18697028</v>
      </c>
    </row>
    <row xmlns:x14ac="http://schemas.microsoft.com/office/spreadsheetml/2009/9/ac" r="12" x14ac:dyDescent="0.2">
      <c r="B12" s="823">
        <v>2007</v>
      </c>
      <c r="C12" s="960">
        <v>47293464</v>
      </c>
      <c r="D12" s="961">
        <v>40.819000244140625</v>
      </c>
      <c r="E12" s="962">
        <v>4539729</v>
      </c>
      <c r="F12" s="963">
        <v>23530196</v>
      </c>
      <c r="G12" s="964">
        <v>19223540</v>
      </c>
    </row>
    <row xmlns:x14ac="http://schemas.microsoft.com/office/spreadsheetml/2009/9/ac" r="13" x14ac:dyDescent="0.2">
      <c r="B13" s="829">
        <v>2008</v>
      </c>
      <c r="C13" s="965">
        <v>48748328</v>
      </c>
      <c r="D13" s="966">
        <v>41.701999664306641</v>
      </c>
      <c r="E13" s="967">
        <v>4695225</v>
      </c>
      <c r="F13" s="968">
        <v>24287472</v>
      </c>
      <c r="G13" s="969">
        <v>19765632</v>
      </c>
    </row>
    <row xmlns:x14ac="http://schemas.microsoft.com/office/spreadsheetml/2009/9/ac" r="14" x14ac:dyDescent="0.2">
      <c r="B14" s="835">
        <v>2009</v>
      </c>
      <c r="C14" s="970">
        <v>50268708</v>
      </c>
      <c r="D14" s="971">
        <v>42.588001251220703</v>
      </c>
      <c r="E14" s="972">
        <v>4837234</v>
      </c>
      <c r="F14" s="973">
        <v>25100264</v>
      </c>
      <c r="G14" s="974">
        <v>20331210</v>
      </c>
    </row>
    <row xmlns:x14ac="http://schemas.microsoft.com/office/spreadsheetml/2009/9/ac" r="15" x14ac:dyDescent="0.2">
      <c r="B15" s="841">
        <v>2010</v>
      </c>
      <c r="C15" s="975">
        <v>51843168</v>
      </c>
      <c r="D15" s="976">
        <v>43.479999542236328</v>
      </c>
      <c r="E15" s="977">
        <v>4969420</v>
      </c>
      <c r="F15" s="978">
        <v>25968860</v>
      </c>
      <c r="G15" s="979">
        <v>20904886</v>
      </c>
    </row>
    <row xmlns:x14ac="http://schemas.microsoft.com/office/spreadsheetml/2009/9/ac" r="16" x14ac:dyDescent="0.2">
      <c r="B16" s="847">
        <v>2011</v>
      </c>
      <c r="C16" s="980">
        <v>53487416</v>
      </c>
      <c r="D16" s="981">
        <v>44.365997314453125</v>
      </c>
      <c r="E16" s="982">
        <v>5127276</v>
      </c>
      <c r="F16" s="983">
        <v>26870372</v>
      </c>
      <c r="G16" s="984">
        <v>21489768</v>
      </c>
    </row>
    <row xmlns:x14ac="http://schemas.microsoft.com/office/spreadsheetml/2009/9/ac" r="17" x14ac:dyDescent="0.2">
      <c r="B17" s="853">
        <v>2012</v>
      </c>
      <c r="C17" s="985">
        <v>55173656</v>
      </c>
      <c r="D17" s="986">
        <v>45.245998382568359</v>
      </c>
      <c r="E17" s="987">
        <v>5271881</v>
      </c>
      <c r="F17" s="988">
        <v>27765524</v>
      </c>
      <c r="G17" s="989">
        <v>22136252</v>
      </c>
    </row>
    <row xmlns:x14ac="http://schemas.microsoft.com/office/spreadsheetml/2009/9/ac" r="18" x14ac:dyDescent="0.2">
      <c r="B18" s="859">
        <v>2013</v>
      </c>
      <c r="C18" s="990">
        <v>56893616</v>
      </c>
      <c r="D18" s="991">
        <v>46.118000030517578</v>
      </c>
      <c r="E18" s="992">
        <v>5419721</v>
      </c>
      <c r="F18" s="993">
        <v>28638480</v>
      </c>
      <c r="G18" s="994">
        <v>22835412</v>
      </c>
    </row>
    <row xmlns:x14ac="http://schemas.microsoft.com/office/spreadsheetml/2009/9/ac" r="19" x14ac:dyDescent="0.2">
      <c r="B19" s="865">
        <v>2014</v>
      </c>
      <c r="C19" s="995">
        <v>58668136</v>
      </c>
      <c r="D19" s="996">
        <v>46.981998443603516</v>
      </c>
      <c r="E19" s="997">
        <v>5584956</v>
      </c>
      <c r="F19" s="998">
        <v>29505412</v>
      </c>
      <c r="G19" s="999">
        <v>23577766</v>
      </c>
    </row>
    <row xmlns:x14ac="http://schemas.microsoft.com/office/spreadsheetml/2009/9/ac" r="20" x14ac:dyDescent="0.2">
      <c r="B20" s="871">
        <v>2015</v>
      </c>
      <c r="C20" s="1000">
        <v>60473288</v>
      </c>
      <c r="D20" s="1001">
        <v>47.838001251220703</v>
      </c>
      <c r="E20" s="1002">
        <v>5721404</v>
      </c>
      <c r="F20" s="1003">
        <v>30379208</v>
      </c>
      <c r="G20" s="1004">
        <v>24372674</v>
      </c>
    </row>
    <row xmlns:x14ac="http://schemas.microsoft.com/office/spreadsheetml/2009/9/ac" r="21" x14ac:dyDescent="0.2">
      <c r="B21" s="877">
        <v>2016</v>
      </c>
      <c r="C21" s="1005">
        <v>62302496</v>
      </c>
      <c r="D21" s="1006">
        <v>48.682998657226563</v>
      </c>
      <c r="E21" s="1007">
        <v>5848542</v>
      </c>
      <c r="F21" s="1008">
        <v>31240696</v>
      </c>
      <c r="G21" s="1009">
        <v>25213256</v>
      </c>
    </row>
    <row xmlns:x14ac="http://schemas.microsoft.com/office/spreadsheetml/2009/9/ac" r="22" x14ac:dyDescent="0.2">
      <c r="B22" s="883">
        <v>2017</v>
      </c>
      <c r="C22" s="1010">
        <v>64176096</v>
      </c>
      <c r="D22" s="1011">
        <v>49.519001007080078</v>
      </c>
      <c r="E22" s="1012">
        <v>5982041</v>
      </c>
      <c r="F22" s="1013">
        <v>32098780</v>
      </c>
      <c r="G22" s="1014">
        <v>26095276</v>
      </c>
    </row>
    <row xmlns:x14ac="http://schemas.microsoft.com/office/spreadsheetml/2009/9/ac" r="23" x14ac:dyDescent="0.2">
      <c r="B23" s="889">
        <v>2018</v>
      </c>
      <c r="C23" s="1015">
        <v>65987408</v>
      </c>
      <c r="D23" s="1016">
        <v>50.344001770019531</v>
      </c>
      <c r="E23" s="1017">
        <v>6077870</v>
      </c>
      <c r="F23" s="1018">
        <v>32936568</v>
      </c>
      <c r="G23" s="1019">
        <v>26972970</v>
      </c>
    </row>
    <row xmlns:x14ac="http://schemas.microsoft.com/office/spreadsheetml/2009/9/ac" r="24" x14ac:dyDescent="0.2">
      <c r="B24" s="895">
        <v>2019</v>
      </c>
      <c r="C24" s="1020">
        <v>67705608</v>
      </c>
      <c r="D24" s="1021">
        <v>51.156997680664063</v>
      </c>
      <c r="E24" s="1022">
        <v>6158848</v>
      </c>
      <c r="F24" s="1023">
        <v>33724856</v>
      </c>
      <c r="G24" s="1024">
        <v>27821904</v>
      </c>
    </row>
    <row xmlns:x14ac="http://schemas.microsoft.com/office/spreadsheetml/2009/9/ac" r="25" x14ac:dyDescent="0.2">
      <c r="B25" s="901">
        <v>2020</v>
      </c>
      <c r="C25" s="1025">
        <v>69367928</v>
      </c>
      <c r="D25" s="1026">
        <v>51.958000183105469</v>
      </c>
      <c r="E25" s="1027">
        <v>6253042</v>
      </c>
      <c r="F25" s="1028">
        <v>34450452</v>
      </c>
      <c r="G25" s="1029">
        <v>28664432</v>
      </c>
    </row>
    <row xmlns:x14ac="http://schemas.microsoft.com/office/spreadsheetml/2009/9/ac" r="26" x14ac:dyDescent="0.2">
      <c r="B26" s="907">
        <v>2021</v>
      </c>
      <c r="C26" s="1030">
        <v>70987240</v>
      </c>
      <c r="D26" s="1031">
        <v>52.745998382568359</v>
      </c>
      <c r="E26" s="1032">
        <v>6342503</v>
      </c>
      <c r="F26" s="1033">
        <v>35118056</v>
      </c>
      <c r="G26" s="1034">
        <v>29526678</v>
      </c>
    </row>
    <row xmlns:x14ac="http://schemas.microsoft.com/office/spreadsheetml/2009/9/ac" r="27" x14ac:dyDescent="0.2">
      <c r="B27" s="913">
        <v>2022</v>
      </c>
      <c r="C27" s="914">
        <v>72573432</v>
      </c>
      <c r="D27" s="915">
        <v>53.520999908447266</v>
      </c>
      <c r="E27" s="916">
        <v>6458849</v>
      </c>
      <c r="F27" s="917">
        <v>35739144</v>
      </c>
      <c r="G27" s="918">
        <v>30375436</v>
      </c>
    </row>
    <row xmlns:x14ac="http://schemas.microsoft.com/office/spreadsheetml/2009/9/ac" r="28" x14ac:dyDescent="0.2">
      <c r="B28" s="919">
        <v>2023</v>
      </c>
      <c r="C28" s="1035">
        <v>73234848</v>
      </c>
      <c r="D28" s="921">
        <v>54.282997131347656</v>
      </c>
      <c r="E28" s="1036">
        <v>6715177</v>
      </c>
      <c r="F28" s="1037">
        <v>36577008</v>
      </c>
      <c r="G28" s="1038">
        <v>29942664</v>
      </c>
    </row>
    <row xmlns:x14ac="http://schemas.microsoft.com/office/spreadsheetml/2009/9/ac" r="29" x14ac:dyDescent="0.2">
      <c r="B29" s="196">
        <v>2024</v>
      </c>
      <c r="C29" s="359"/>
      <c r="D29" s="360"/>
      <c r="E29" s="361"/>
      <c r="F29" s="362"/>
      <c r="G29" s="363"/>
    </row>
    <row xmlns:x14ac="http://schemas.microsoft.com/office/spreadsheetml/2009/9/ac" r="30" x14ac:dyDescent="0.2">
      <c r="B30" s="195">
        <v>2025</v>
      </c>
      <c r="C30" s="359"/>
      <c r="D30" s="360"/>
      <c r="E30" s="361"/>
      <c r="F30" s="362"/>
      <c r="G30" s="363"/>
    </row>
    <row xmlns:x14ac="http://schemas.microsoft.com/office/spreadsheetml/2009/9/ac" r="31" x14ac:dyDescent="0.2">
      <c r="B31" s="196">
        <v>2026</v>
      </c>
      <c r="C31" s="359"/>
      <c r="D31" s="360"/>
      <c r="E31" s="361"/>
      <c r="F31" s="362"/>
      <c r="G31" s="363"/>
    </row>
    <row xmlns:x14ac="http://schemas.microsoft.com/office/spreadsheetml/2009/9/ac" r="32" x14ac:dyDescent="0.2">
      <c r="B32" s="195">
        <v>2027</v>
      </c>
      <c r="C32" s="359"/>
      <c r="D32" s="360"/>
      <c r="E32" s="361"/>
      <c r="F32" s="362"/>
      <c r="G32" s="363"/>
    </row>
    <row xmlns:x14ac="http://schemas.microsoft.com/office/spreadsheetml/2009/9/ac" r="33" x14ac:dyDescent="0.2">
      <c r="B33" s="196">
        <v>2028</v>
      </c>
      <c r="C33" s="359"/>
      <c r="D33" s="360"/>
      <c r="E33" s="361"/>
      <c r="F33" s="362"/>
      <c r="G33" s="363"/>
    </row>
    <row xmlns:x14ac="http://schemas.microsoft.com/office/spreadsheetml/2009/9/ac" r="34" x14ac:dyDescent="0.2">
      <c r="B34" s="195">
        <v>2029</v>
      </c>
      <c r="C34" s="359"/>
      <c r="D34" s="360"/>
      <c r="E34" s="361"/>
      <c r="F34" s="362"/>
      <c r="G34" s="363"/>
    </row>
    <row xmlns:x14ac="http://schemas.microsoft.com/office/spreadsheetml/2009/9/ac" r="35" x14ac:dyDescent="0.2">
      <c r="B35" s="196">
        <v>2030</v>
      </c>
      <c r="C35" s="200"/>
      <c r="D35" s="197"/>
      <c r="E35" s="201"/>
      <c r="F35" s="198"/>
      <c r="G35" s="199"/>
    </row>
    <row xmlns:x14ac="http://schemas.microsoft.com/office/spreadsheetml/2009/9/ac" r="36" ht="14.25" x14ac:dyDescent="0.2">
      <c r="B36" s="114" t="s">
        <v>198</v>
      </c>
      <c r="G36" s="112"/>
    </row>
    <row xmlns:x14ac="http://schemas.microsoft.com/office/spreadsheetml/2009/9/ac" r="37" ht="14.25" x14ac:dyDescent="0.2">
      <c r="B37" s="114" t="s">
        <v>223</v>
      </c>
    </row>
    <row xmlns:x14ac="http://schemas.microsoft.com/office/spreadsheetml/2009/9/ac" r="38" ht="14.25" x14ac:dyDescent="0.2">
      <c r="B38" s="114" t="s">
        <v>297</v>
      </c>
    </row>
    <row xmlns:x14ac="http://schemas.microsoft.com/office/spreadsheetml/2009/9/ac" r="39" x14ac:dyDescent="0.2">
      <c r="B39" s="1040" t="s">
        <v>250</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A1C6-CBDF-4D40-89EC-70F5C01EC5F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4" customWidth="true"/>
  </cols>
  <sheetData>
    <row xmlns:x14ac="http://schemas.microsoft.com/office/spreadsheetml/2009/9/ac" r="2" ht="33" customHeight="true" x14ac:dyDescent="0.25">
      <c r="B2" s="576" t="s">
        <v>267</v>
      </c>
      <c r="C2" s="576"/>
    </row>
    <row xmlns:x14ac="http://schemas.microsoft.com/office/spreadsheetml/2009/9/ac" r="3" ht="6" customHeight="true" x14ac:dyDescent="0.25">
      <c r="B3" s="373"/>
    </row>
    <row xmlns:x14ac="http://schemas.microsoft.com/office/spreadsheetml/2009/9/ac" r="4" ht="30" customHeight="true" x14ac:dyDescent="0.25">
      <c r="B4" s="375" t="s">
        <v>268</v>
      </c>
      <c r="C4" s="376" t="s">
        <v>269</v>
      </c>
    </row>
    <row xmlns:x14ac="http://schemas.microsoft.com/office/spreadsheetml/2009/9/ac" r="5" ht="30" customHeight="true" x14ac:dyDescent="0.25">
      <c r="B5" s="375" t="s">
        <v>48</v>
      </c>
      <c r="C5" s="376" t="s">
        <v>270</v>
      </c>
    </row>
    <row xmlns:x14ac="http://schemas.microsoft.com/office/spreadsheetml/2009/9/ac" r="6" ht="30" customHeight="true" x14ac:dyDescent="0.25">
      <c r="B6" s="375" t="s">
        <v>271</v>
      </c>
      <c r="C6" s="376" t="s">
        <v>272</v>
      </c>
    </row>
    <row xmlns:x14ac="http://schemas.microsoft.com/office/spreadsheetml/2009/9/ac" r="7" ht="30" customHeight="true" x14ac:dyDescent="0.25">
      <c r="B7" s="375" t="s">
        <v>273</v>
      </c>
      <c r="C7" s="376" t="s">
        <v>274</v>
      </c>
    </row>
    <row xmlns:x14ac="http://schemas.microsoft.com/office/spreadsheetml/2009/9/ac" r="8" ht="30" customHeight="true" x14ac:dyDescent="0.25">
      <c r="B8" s="375" t="s">
        <v>146</v>
      </c>
      <c r="C8" s="376" t="s">
        <v>275</v>
      </c>
    </row>
    <row xmlns:x14ac="http://schemas.microsoft.com/office/spreadsheetml/2009/9/ac" r="9" ht="30" customHeight="true" x14ac:dyDescent="0.25">
      <c r="B9" s="375" t="s">
        <v>276</v>
      </c>
      <c r="C9" s="376" t="s">
        <v>277</v>
      </c>
    </row>
    <row xmlns:x14ac="http://schemas.microsoft.com/office/spreadsheetml/2009/9/ac" r="10" ht="30" customHeight="true" x14ac:dyDescent="0.25">
      <c r="B10" s="375" t="s">
        <v>150</v>
      </c>
      <c r="C10" s="376" t="s">
        <v>278</v>
      </c>
    </row>
    <row xmlns:x14ac="http://schemas.microsoft.com/office/spreadsheetml/2009/9/ac" r="11" s="379" customFormat="true" ht="6.75" customHeight="true" x14ac:dyDescent="0.25">
      <c r="B11" s="377"/>
      <c r="C11" s="378"/>
    </row>
    <row xmlns:x14ac="http://schemas.microsoft.com/office/spreadsheetml/2009/9/ac" r="12" s="381" customFormat="true" ht="11.25" x14ac:dyDescent="0.2">
      <c r="B12" s="380" t="s">
        <v>279</v>
      </c>
    </row>
    <row xmlns:x14ac="http://schemas.microsoft.com/office/spreadsheetml/2009/9/ac" r="13" x14ac:dyDescent="0.25">
      <c r="B13" s="380" t="s">
        <v>292</v>
      </c>
    </row>
    <row xmlns:x14ac="http://schemas.microsoft.com/office/spreadsheetml/2009/9/ac" r="14" x14ac:dyDescent="0.25">
      <c r="B14" s="382" t="s">
        <v>280</v>
      </c>
    </row>
    <row xmlns:x14ac="http://schemas.microsoft.com/office/spreadsheetml/2009/9/ac" r="15" ht="76.5" customHeight="true" x14ac:dyDescent="0.25">
      <c r="B15" s="577" t="s">
        <v>281</v>
      </c>
      <c r="C15" s="57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3DB97-6BDB-4D62-9AC7-6967EC3365E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9" customWidth="true"/>
    <col min="2" max="2" width="12.375" style="579" customWidth="true"/>
    <col min="3" max="8" width="9" style="579" customWidth="true"/>
    <col min="9" max="9" width="12.375" style="579" customWidth="true"/>
    <col min="10" max="15" width="9" style="579" customWidth="true"/>
    <col min="16" max="16" width="12.375" style="579" customWidth="true"/>
    <col min="17" max="22" width="9" style="579" customWidth="true"/>
    <col min="23" max="38" width="9" style="579"/>
    <col min="39" max="16384" width="9" style="587"/>
  </cols>
  <sheetData>
    <row xmlns:x14ac="http://schemas.microsoft.com/office/spreadsheetml/2009/9/ac" r="1" s="579" customFormat="true" x14ac:dyDescent="0.2">
      <c r="A1" s="578" t="s">
        <v>152</v>
      </c>
      <c r="B1" s="578"/>
      <c r="C1" s="578"/>
      <c r="D1" s="578"/>
      <c r="E1" s="578"/>
      <c r="F1" s="578"/>
      <c r="G1" s="578"/>
      <c r="H1" s="578"/>
      <c r="I1" s="578"/>
      <c r="J1" s="578"/>
      <c r="K1" s="578"/>
      <c r="L1" s="578"/>
      <c r="M1" s="578"/>
      <c r="N1" s="578"/>
      <c r="O1" s="578"/>
      <c r="P1" s="578"/>
      <c r="Q1" s="578"/>
      <c r="R1" s="578"/>
      <c r="S1" s="578"/>
      <c r="T1" s="578"/>
      <c r="U1" s="578"/>
      <c r="V1" s="578"/>
    </row>
    <row xmlns:x14ac="http://schemas.microsoft.com/office/spreadsheetml/2009/9/ac" r="2" s="579" customFormat="true" x14ac:dyDescent="0.2">
      <c r="A2" s="578"/>
      <c r="B2" s="578"/>
      <c r="C2" s="578"/>
      <c r="D2" s="578"/>
      <c r="E2" s="578"/>
      <c r="F2" s="578"/>
      <c r="G2" s="578"/>
      <c r="H2" s="578"/>
      <c r="I2" s="578"/>
      <c r="J2" s="578"/>
      <c r="K2" s="578"/>
      <c r="L2" s="578"/>
      <c r="M2" s="578"/>
      <c r="N2" s="578"/>
      <c r="O2" s="578"/>
      <c r="P2" s="578"/>
      <c r="Q2" s="578"/>
      <c r="R2" s="578"/>
      <c r="S2" s="578"/>
      <c r="T2" s="578"/>
      <c r="U2" s="578"/>
      <c r="V2" s="578"/>
    </row>
    <row xmlns:x14ac="http://schemas.microsoft.com/office/spreadsheetml/2009/9/ac" r="3" s="579" customFormat="true" ht="18" x14ac:dyDescent="0.2">
      <c r="A3" s="580"/>
      <c r="B3" s="580"/>
      <c r="C3" s="580"/>
      <c r="D3" s="580"/>
      <c r="E3" s="580"/>
      <c r="F3" s="580"/>
      <c r="G3" s="580"/>
      <c r="H3" s="580"/>
      <c r="I3" s="580"/>
      <c r="J3" s="580"/>
      <c r="K3" s="580"/>
      <c r="L3" s="580"/>
      <c r="M3" s="580"/>
      <c r="N3" s="580"/>
      <c r="O3" s="580"/>
      <c r="P3" s="580"/>
      <c r="Q3" s="580"/>
      <c r="R3" s="580"/>
      <c r="S3" s="580"/>
      <c r="T3" s="580"/>
      <c r="U3" s="580"/>
      <c r="V3" s="580"/>
    </row>
    <row xmlns:x14ac="http://schemas.microsoft.com/office/spreadsheetml/2009/9/ac" r="4" ht="15.75" x14ac:dyDescent="0.25">
      <c r="B4" s="581" t="s">
        <v>13</v>
      </c>
      <c r="E4" s="582"/>
      <c r="I4" s="583" t="s">
        <v>14</v>
      </c>
      <c r="P4" s="584" t="s">
        <v>15</v>
      </c>
    </row>
    <row xmlns:x14ac="http://schemas.microsoft.com/office/spreadsheetml/2009/9/ac" r="6" x14ac:dyDescent="0.2">
      <c r="G6" s="585"/>
      <c r="H6" s="585"/>
      <c r="I6" s="585"/>
      <c r="K6" s="585"/>
      <c r="L6" s="585"/>
    </row>
    <row xmlns:x14ac="http://schemas.microsoft.com/office/spreadsheetml/2009/9/ac" r="7" ht="15.75" x14ac:dyDescent="0.2">
      <c r="G7" s="585"/>
      <c r="H7" s="585"/>
      <c r="I7" s="585"/>
      <c r="K7" s="586"/>
      <c r="L7" s="585"/>
    </row>
    <row xmlns:x14ac="http://schemas.microsoft.com/office/spreadsheetml/2009/9/ac" r="8" x14ac:dyDescent="0.2">
      <c r="G8" s="585"/>
      <c r="H8" s="585"/>
      <c r="I8" s="585"/>
      <c r="K8" s="585"/>
      <c r="L8" s="585"/>
    </row>
    <row xmlns:x14ac="http://schemas.microsoft.com/office/spreadsheetml/2009/9/ac" r="9" x14ac:dyDescent="0.2">
      <c r="G9" s="585"/>
      <c r="H9" s="585"/>
      <c r="I9" s="585"/>
      <c r="K9" s="585"/>
      <c r="L9" s="585"/>
    </row>
    <row xmlns:x14ac="http://schemas.microsoft.com/office/spreadsheetml/2009/9/ac" r="10" x14ac:dyDescent="0.2">
      <c r="G10" s="585"/>
      <c r="H10" s="585"/>
      <c r="I10" s="585"/>
      <c r="K10" s="585"/>
      <c r="L10" s="585"/>
    </row>
    <row xmlns:x14ac="http://schemas.microsoft.com/office/spreadsheetml/2009/9/ac" r="11" x14ac:dyDescent="0.2">
      <c r="G11" s="585"/>
      <c r="H11" s="585"/>
      <c r="I11" s="585"/>
      <c r="K11" s="585"/>
      <c r="L11" s="585"/>
    </row>
    <row xmlns:x14ac="http://schemas.microsoft.com/office/spreadsheetml/2009/9/ac" r="12" x14ac:dyDescent="0.2">
      <c r="G12" s="585"/>
      <c r="H12" s="585"/>
      <c r="I12" s="585"/>
      <c r="K12" s="585"/>
      <c r="L12" s="585"/>
    </row>
    <row xmlns:x14ac="http://schemas.microsoft.com/office/spreadsheetml/2009/9/ac" r="13" x14ac:dyDescent="0.2">
      <c r="G13" s="585"/>
      <c r="H13" s="585"/>
      <c r="I13" s="585"/>
      <c r="K13" s="585"/>
      <c r="L13" s="585"/>
    </row>
    <row xmlns:x14ac="http://schemas.microsoft.com/office/spreadsheetml/2009/9/ac" r="14" x14ac:dyDescent="0.2">
      <c r="G14" s="585"/>
      <c r="H14" s="585"/>
      <c r="I14" s="585"/>
      <c r="K14" s="585"/>
      <c r="L14" s="585"/>
    </row>
    <row xmlns:x14ac="http://schemas.microsoft.com/office/spreadsheetml/2009/9/ac" r="15" x14ac:dyDescent="0.2">
      <c r="G15" s="585"/>
      <c r="H15" s="585"/>
      <c r="I15" s="585"/>
      <c r="K15" s="585"/>
      <c r="L15" s="585"/>
    </row>
    <row xmlns:x14ac="http://schemas.microsoft.com/office/spreadsheetml/2009/9/ac" r="16" x14ac:dyDescent="0.2">
      <c r="G16" s="585"/>
      <c r="H16" s="585"/>
      <c r="I16" s="585"/>
      <c r="K16" s="585"/>
      <c r="L16" s="585"/>
    </row>
    <row xmlns:x14ac="http://schemas.microsoft.com/office/spreadsheetml/2009/9/ac" r="17" x14ac:dyDescent="0.2">
      <c r="G17" s="585"/>
      <c r="H17" s="585"/>
      <c r="I17" s="585"/>
      <c r="K17" s="585"/>
      <c r="L17" s="585"/>
    </row>
    <row xmlns:x14ac="http://schemas.microsoft.com/office/spreadsheetml/2009/9/ac" r="18" x14ac:dyDescent="0.2">
      <c r="G18" s="585"/>
      <c r="H18" s="585"/>
      <c r="I18" s="585"/>
      <c r="K18" s="585"/>
      <c r="L18" s="585"/>
    </row>
    <row xmlns:x14ac="http://schemas.microsoft.com/office/spreadsheetml/2009/9/ac" r="19" x14ac:dyDescent="0.2">
      <c r="G19" s="585"/>
      <c r="H19" s="585"/>
      <c r="I19" s="585"/>
      <c r="K19" s="585"/>
      <c r="L19" s="585"/>
    </row>
    <row xmlns:x14ac="http://schemas.microsoft.com/office/spreadsheetml/2009/9/ac" r="20" x14ac:dyDescent="0.2">
      <c r="G20" s="585"/>
      <c r="H20" s="585"/>
      <c r="I20" s="585"/>
      <c r="K20" s="585"/>
      <c r="L20" s="585"/>
    </row>
    <row xmlns:x14ac="http://schemas.microsoft.com/office/spreadsheetml/2009/9/ac" r="21" x14ac:dyDescent="0.2">
      <c r="G21" s="585"/>
      <c r="H21" s="585"/>
      <c r="I21" s="585"/>
      <c r="K21" s="585"/>
      <c r="L21" s="585"/>
    </row>
    <row xmlns:x14ac="http://schemas.microsoft.com/office/spreadsheetml/2009/9/ac" r="23" x14ac:dyDescent="0.2">
      <c r="B23" s="588"/>
    </row>
    <row xmlns:x14ac="http://schemas.microsoft.com/office/spreadsheetml/2009/9/ac" r="25" x14ac:dyDescent="0.2">
      <c r="B25" s="589"/>
      <c r="C25" s="589" t="str">
        <f>+IF(OR((C28="National*"),(D28="Urban*"),(E28="Rural*"),(F28="Pre-primary*"),(G28="Primary*"),(H28="Secondary^"),(C28="National*^"),(D28="Urban*^"),(E28="Rural*^"),(F28="Pre-primary*^"),(G28="Primary*^"),(H28="Secondary*^")),"*No basic service estimate available","")</f>
        <v>*No basic service estimate available</v>
      </c>
      <c r="J25" s="589" t="str">
        <f>+IF(OR((J28="National*"),(K28="Urban*"),(L28="Rural*"),(M28="Pre-primary*"),(N28="Primary*"),(O28="Secondary^"),(J28="National*^"),(K28="Urban*^"),(L28="Rural*^"),(M28="Pre-primary*^"),(N28="Primary*^"),(O28="Secondary*^")),"*No basic service estimate available","")</f>
        <v>*No basic service estimate available</v>
      </c>
      <c r="Q25" s="58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8"/>
      <c r="C26" s="589" t="str">
        <f>+IF(OR((C28="National*^"),(D28="Urban*^"),(E28="Rural*^"),(F28="Pre-primary*^"),(G28="Primary*^"),(H28="Secondary*^")),"^Facilities that cannot be classified as improved or unimproved are treated as limited","")</f>
        <v/>
      </c>
      <c r="J26" s="589" t="str">
        <f>+IF(OR((J28="National*^"),(K28="Urban*^"),(L28="Rural*^"),(M28="Pre-primary*^"),(N28="Primary*^"),(O28="Secondary*^")),"^Facilities that cannot be classified as improved or unimproved are treated as limited","")</f>
        <v/>
      </c>
      <c r="Q26" s="589" t="str">
        <f>+IF(OR((Q28="National*^"),(R28="Urban*^"),(S28="Rural*^"),(T28="Pre-primary*^"),(U28="Primary*^"),(V28="Secondary*^")),"^Facilities that cannot be classified as having water or not are treated as limited","")</f>
        <v/>
      </c>
    </row>
    <row xmlns:x14ac="http://schemas.microsoft.com/office/spreadsheetml/2009/9/ac" r="27" x14ac:dyDescent="0.2">
      <c r="B27" s="590" t="str">
        <f>+Introduction!C7</f>
        <v>Nigeria</v>
      </c>
      <c r="C27" s="591" t="s">
        <v>217</v>
      </c>
      <c r="D27" s="591"/>
      <c r="E27" s="591"/>
      <c r="F27" s="591"/>
      <c r="G27" s="591"/>
      <c r="H27" s="591"/>
      <c r="I27" s="592" t="str">
        <f>+B27</f>
        <v>Nigeria</v>
      </c>
      <c r="J27" s="593" t="s">
        <v>14</v>
      </c>
      <c r="K27" s="594"/>
      <c r="L27" s="594"/>
      <c r="M27" s="594"/>
      <c r="N27" s="594"/>
      <c r="O27" s="594"/>
      <c r="P27" s="595" t="str">
        <f>+B27</f>
        <v>Nigeria</v>
      </c>
      <c r="Q27" s="596" t="s">
        <v>15</v>
      </c>
      <c r="R27" s="596"/>
      <c r="S27" s="596"/>
      <c r="T27" s="596"/>
      <c r="U27" s="596"/>
      <c r="V27" s="597"/>
      <c r="AM27" s="579"/>
      <c r="AN27" s="579"/>
      <c r="AO27" s="579"/>
      <c r="AP27" s="579"/>
      <c r="AQ27" s="579"/>
      <c r="AR27" s="579"/>
      <c r="AS27" s="579"/>
      <c r="AT27" s="579"/>
      <c r="AU27" s="579"/>
    </row>
    <row xmlns:x14ac="http://schemas.microsoft.com/office/spreadsheetml/2009/9/ac" r="28" x14ac:dyDescent="0.2">
      <c r="B28" s="598"/>
      <c r="C28" s="599" t="str">
        <f>IF(AND(C30=0.0000000001,C31=0.0000000001,C32=0.0000000001), "National*",IF(AND(C30=0.0000000001,ISNUMBER(C32)),"National*", "National"))</f>
        <v>National</v>
      </c>
      <c r="D28" s="600" t="str">
        <f>IF(AND(D30=0.0000000001,D31=0.0000000001,D32=0.0000000001), "Urban*",IF(AND(D30=0.0000000001,ISNUMBER(D32)),"Urban*", "Urban"))</f>
        <v>Urban</v>
      </c>
      <c r="E28" s="600" t="str">
        <f>IF(AND(E30=0.0000000001,E31=0.0000000001,E32=0.0000000001), "Rural*",IF(AND(E30=0.0000000001,ISNUMBER(E32)),"Rural*", "Rural"))</f>
        <v>Rural</v>
      </c>
      <c r="F28" s="600" t="str">
        <f>IF(AND(F30=0.0000000001,F31=0.0000000001,F32=0.0000000001), "Pre-primary*",IF(AND(F30=0.0000000001,ISNUMBER(F32)),"Pre-primary*", "Pre-primary"))</f>
        <v>Pre-primary*</v>
      </c>
      <c r="G28" s="600" t="str">
        <f>IF(AND(G30=0.0000000001,G31=0.0000000001,G32=0.0000000001), "Primary*",IF(AND(G30=0.0000000001,ISNUMBER(G32)),"Primary*", "Primary"))</f>
        <v>Primary</v>
      </c>
      <c r="H28" s="600" t="str">
        <f>IF(AND(H30=0.0000000001,H31=0.0000000001,H32=0.0000000001), "Secondary*",IF(AND(H30=0.0000000001,ISNUMBER(H32)),"Secondary*", "Secondary"))</f>
        <v>Secondary</v>
      </c>
      <c r="I28" s="598"/>
      <c r="J28" s="601" t="str">
        <f>IF(AND(J30=0.0000000001,J31=0.0000000001,J32=0.0000000001), "National*",IF(AND(J30=0.0000000001,ISNUMBER(J32)),"National*", "National"))</f>
        <v>National</v>
      </c>
      <c r="K28" s="600" t="str">
        <f>IF(AND(K30=0.0000000001,K31=0.0000000001,K32=0.0000000001), "Urban*",IF(AND(K30=0.0000000001,ISNUMBER(K32)),"Urban*", "Urban"))</f>
        <v>Urban</v>
      </c>
      <c r="L28" s="600" t="str">
        <f>IF(AND(L30=0.0000000001,L31=0.0000000001,L32=0.0000000001), "Rural*",IF(AND(L30=0.0000000001,ISNUMBER(L32)),"Rural*", "Rural"))</f>
        <v>Rural</v>
      </c>
      <c r="M28" s="600" t="str">
        <f>IF(AND(M30=0.0000000001,M31=0.0000000001,M32=0.0000000001), "Pre-primary*",IF(AND(M30=0.0000000001,ISNUMBER(M32)),"Pre-primary*", "Pre-primary"))</f>
        <v>Pre-primary*</v>
      </c>
      <c r="N28" s="600" t="str">
        <f>IF(AND(N30=0.0000000001,N31=0.0000000001,N32=0.0000000001), "Primary*",IF(AND(N30=0.0000000001,ISNUMBER(N32)),"Primary*", "Primary"))</f>
        <v>Primary</v>
      </c>
      <c r="O28" s="600" t="str">
        <f>IF(AND(O30=0.0000000001,O31=0.0000000001,O32=0.0000000001), "Secondary*",IF(AND(O30=0.0000000001,ISNUMBER(O32)),"Secondary*", "Secondary"))</f>
        <v>Secondary</v>
      </c>
      <c r="P28" s="602"/>
      <c r="Q28" s="603" t="str">
        <f>IF(AND(Q30=0.0000000001,Q31=0.0000000001,Q32=0.0000000001), "National*",IF(AND(Q30=0.0000000001,ISNUMBER(Q32)),"National*", "National"))</f>
        <v>National</v>
      </c>
      <c r="R28" s="600" t="str">
        <f>IF(AND(R30=0.0000000001,R31=0.0000000001,R32=0.0000000001), "Urban*",IF(AND(R30=0.0000000001,ISNUMBER(R32)),"Urban*", "Urban"))</f>
        <v>Urban</v>
      </c>
      <c r="S28" s="600" t="str">
        <f>IF(AND(S30=0.0000000001,S31=0.0000000001,S32=0.0000000001), "Rural*",IF(AND(S30=0.0000000001,ISNUMBER(S32)),"Rural*", "Rural"))</f>
        <v>Rural</v>
      </c>
      <c r="T28" s="600" t="str">
        <f>IF(AND(T30=0.0000000001,T31=0.0000000001,T32=0.0000000001), "Pre-primary*",IF(AND(T30=0.0000000001,ISNUMBER(T32)),"Pre-primary*", "Pre-primary"))</f>
        <v>Pre-primary*</v>
      </c>
      <c r="U28" s="600" t="str">
        <f>IF(AND(U30=0.0000000001,U31=0.0000000001,U32=0.0000000001), "Primary*",IF(AND(U30=0.0000000001,ISNUMBER(U32)),"Primary*", "Primary"))</f>
        <v>Primary</v>
      </c>
      <c r="V28" s="604" t="str">
        <f>IF(AND(V30=0.0000000001,V31=0.0000000001,V32=0.0000000001), "Secondary*",IF(AND(V30=0.0000000001,ISNUMBER(V32)),"Secondary*", "Secondary"))</f>
        <v>Secondary</v>
      </c>
      <c r="AM28" s="579"/>
      <c r="AN28" s="579"/>
      <c r="AO28" s="579"/>
      <c r="AP28" s="579"/>
      <c r="AQ28" s="579"/>
      <c r="AR28" s="579"/>
      <c r="AS28" s="579"/>
      <c r="AT28" s="579"/>
      <c r="AU28" s="579"/>
    </row>
    <row xmlns:x14ac="http://schemas.microsoft.com/office/spreadsheetml/2009/9/ac" r="29" ht="15.75" thickBot="true" x14ac:dyDescent="0.25">
      <c r="B29" s="598"/>
      <c r="C29" s="605">
        <f>IF(ISNUMBER(Regressions!B4), Regressions!B4, "-")</f>
        <v>2023</v>
      </c>
      <c r="D29" s="606">
        <f>C29</f>
        <v>2023</v>
      </c>
      <c r="E29" s="606">
        <f>D29</f>
        <v>2023</v>
      </c>
      <c r="F29" s="606">
        <f>E29</f>
        <v>2023</v>
      </c>
      <c r="G29" s="606">
        <f>F29</f>
        <v>2023</v>
      </c>
      <c r="H29" s="606">
        <f>F29</f>
        <v>2023</v>
      </c>
      <c r="I29" s="598"/>
      <c r="J29" s="607">
        <f>IF(ISNUMBER(Regressions!K4), Regressions!K4, "-")</f>
        <v>2023</v>
      </c>
      <c r="K29" s="608">
        <f>J29</f>
        <v>2023</v>
      </c>
      <c r="L29" s="608">
        <f>K29</f>
        <v>2023</v>
      </c>
      <c r="M29" s="608">
        <f>L29</f>
        <v>2023</v>
      </c>
      <c r="N29" s="608">
        <f>M29</f>
        <v>2023</v>
      </c>
      <c r="O29" s="608">
        <f>M29</f>
        <v>2023</v>
      </c>
      <c r="P29" s="602"/>
      <c r="Q29" s="609">
        <f>IF(ISNUMBER(Regressions!T4), Regressions!T4, "-")</f>
        <v>2023</v>
      </c>
      <c r="R29" s="610">
        <f>Q29</f>
        <v>2023</v>
      </c>
      <c r="S29" s="610">
        <f>R29</f>
        <v>2023</v>
      </c>
      <c r="T29" s="610">
        <f>S29</f>
        <v>2023</v>
      </c>
      <c r="U29" s="610">
        <f>T29</f>
        <v>2023</v>
      </c>
      <c r="V29" s="611">
        <f>T29</f>
        <v>2023</v>
      </c>
      <c r="AM29" s="579"/>
      <c r="AN29" s="579"/>
      <c r="AO29" s="579"/>
      <c r="AP29" s="579"/>
      <c r="AQ29" s="579"/>
      <c r="AR29" s="579"/>
      <c r="AS29" s="579"/>
      <c r="AT29" s="579"/>
      <c r="AU29" s="579"/>
    </row>
    <row xmlns:x14ac="http://schemas.microsoft.com/office/spreadsheetml/2009/9/ac" r="30" x14ac:dyDescent="0.2">
      <c r="B30" s="612" t="s">
        <v>155</v>
      </c>
      <c r="C30" s="613">
        <f>IF(ISNUMBER(Regressions!C4), Regressions!C4, 0.0000000001)</f>
        <v>35.61903667</v>
      </c>
      <c r="D30" s="613">
        <f>IF(ISNUMBER(Regressions!D4), Regressions!D4, 0.0000000001)</f>
        <v>47.902059999999999</v>
      </c>
      <c r="E30" s="613">
        <f>IF(ISNUMBER(Regressions!E4), Regressions!E4, 0.0000000001)</f>
        <v>29.939263329999999</v>
      </c>
      <c r="F30" s="613">
        <f>IF(ISNUMBER(Regressions!F4), Regressions!F4, 0.0000000001)</f>
        <v>1E-10</v>
      </c>
      <c r="G30" s="613">
        <f>IF(ISNUMBER(Regressions!G4), Regressions!G4, 0.0000000001)</f>
        <v>32.15066667</v>
      </c>
      <c r="H30" s="613">
        <f>IF(ISNUMBER(Regressions!H4), Regressions!H4, 0.0000000001)</f>
        <v>47.942516670000003</v>
      </c>
      <c r="I30" s="614" t="s">
        <v>155</v>
      </c>
      <c r="J30" s="613">
        <f>IF(ISNUMBER(Regressions!L4), Regressions!L4,0.0000000001)</f>
        <v>42.922572449999997</v>
      </c>
      <c r="K30" s="613">
        <f>IF(ISNUMBER(Regressions!M4), Regressions!M4,0.0000000001)</f>
        <v>63.454106760000002</v>
      </c>
      <c r="L30" s="613">
        <f>IF(ISNUMBER(Regressions!N4), Regressions!N4,0.0000000001)</f>
        <v>33.126144959999998</v>
      </c>
      <c r="M30" s="613">
        <f>IF(ISNUMBER(Regressions!O4), Regressions!O4,0.0000000001)</f>
        <v>1E-10</v>
      </c>
      <c r="N30" s="613">
        <f>IF(ISNUMBER(Regressions!P4), Regressions!P4,0.0000000001)</f>
        <v>39.80399173</v>
      </c>
      <c r="O30" s="613">
        <f>IF(ISNUMBER(Regressions!Q4), Regressions!Q4,0.0000000001)</f>
        <v>42.51843667</v>
      </c>
      <c r="P30" s="615" t="s">
        <v>155</v>
      </c>
      <c r="Q30" s="613">
        <f>IF(ISNUMBER(Regressions!U4), Regressions!U4,0.0000000001)</f>
        <v>23.601966669999999</v>
      </c>
      <c r="R30" s="613">
        <f>IF(ISNUMBER(Regressions!V4), Regressions!V4,0.0000000001)</f>
        <v>36.692913330000003</v>
      </c>
      <c r="S30" s="613">
        <f>IF(ISNUMBER(Regressions!W4), Regressions!W4,0.0000000001)</f>
        <v>16.237780000000001</v>
      </c>
      <c r="T30" s="613">
        <f>IF(ISNUMBER(Regressions!X4), Regressions!X4,0.0000000001)</f>
        <v>1E-10</v>
      </c>
      <c r="U30" s="613">
        <f>IF(ISNUMBER(Regressions!Y4), Regressions!Y4,0.0000000001)</f>
        <v>22.032039999999999</v>
      </c>
      <c r="V30" s="616">
        <f>IF(ISNUMBER(Regressions!Z4), Regressions!Z4,0.0000000001)</f>
        <v>27.881003329999999</v>
      </c>
      <c r="AM30" s="579"/>
      <c r="AN30" s="579"/>
      <c r="AO30" s="579"/>
      <c r="AP30" s="579"/>
      <c r="AQ30" s="579"/>
      <c r="AR30" s="579"/>
      <c r="AS30" s="579"/>
      <c r="AT30" s="579"/>
      <c r="AU30" s="579"/>
    </row>
    <row xmlns:x14ac="http://schemas.microsoft.com/office/spreadsheetml/2009/9/ac" r="31" x14ac:dyDescent="0.2">
      <c r="B31" s="617" t="s">
        <v>156</v>
      </c>
      <c r="C31" s="613">
        <f>IF(ISNUMBER(Regressions!C5), Regressions!C5, 0.0000000001)</f>
        <v>24.71512233</v>
      </c>
      <c r="D31" s="613">
        <f>IF(ISNUMBER(Regressions!D5), Regressions!D5, 0.0000000001)</f>
        <v>39.942940540000002</v>
      </c>
      <c r="E31" s="613">
        <f>IF(ISNUMBER(Regressions!E5), Regressions!E5, 0.0000000001)</f>
        <v>11.666060659999999</v>
      </c>
      <c r="F31" s="613">
        <f>IF(ISNUMBER(Regressions!F5), Regressions!F5, 0.0000000001)</f>
        <v>1E-10</v>
      </c>
      <c r="G31" s="613">
        <f>IF(ISNUMBER(Regressions!G5), Regressions!G5, 0.0000000001)</f>
        <v>23.067581529999998</v>
      </c>
      <c r="H31" s="613">
        <f>IF(ISNUMBER(Regressions!H5), Regressions!H5, 0.0000000001)</f>
        <v>19.52131833</v>
      </c>
      <c r="I31" s="618" t="s">
        <v>156</v>
      </c>
      <c r="J31" s="613">
        <f>IF(ISNUMBER(Regressions!L5), Regressions!L5,0.0000000001)</f>
        <v>13.884781520000001</v>
      </c>
      <c r="K31" s="613">
        <f>IF(ISNUMBER(Regressions!M5), Regressions!M5,0.0000000001)</f>
        <v>10.798825969999999</v>
      </c>
      <c r="L31" s="613">
        <f>IF(ISNUMBER(Regressions!N5), Regressions!N5,0.0000000001)</f>
        <v>14.077990290000001</v>
      </c>
      <c r="M31" s="613">
        <f>IF(ISNUMBER(Regressions!O5), Regressions!O5,0.0000000001)</f>
        <v>1E-10</v>
      </c>
      <c r="N31" s="613">
        <f>IF(ISNUMBER(Regressions!P5), Regressions!P5,0.0000000001)</f>
        <v>12.354463669999999</v>
      </c>
      <c r="O31" s="613">
        <f>IF(ISNUMBER(Regressions!Q5), Regressions!Q5,0.0000000001)</f>
        <v>20.619373329999998</v>
      </c>
      <c r="P31" s="619" t="s">
        <v>156</v>
      </c>
      <c r="Q31" s="613">
        <f>IF(ISNUMBER(Regressions!U5), Regressions!U5,0.0000000001)</f>
        <v>11.68446333</v>
      </c>
      <c r="R31" s="613">
        <f>IF(ISNUMBER(Regressions!V5), Regressions!V5,0.0000000001)</f>
        <v>15.27414667</v>
      </c>
      <c r="S31" s="613">
        <f>IF(ISNUMBER(Regressions!W5), Regressions!W5,0.0000000001)</f>
        <v>10.148856670000001</v>
      </c>
      <c r="T31" s="613">
        <f>IF(ISNUMBER(Regressions!X5), Regressions!X5,0.0000000001)</f>
        <v>1E-10</v>
      </c>
      <c r="U31" s="613">
        <f>IF(ISNUMBER(Regressions!Y5), Regressions!Y5,0.0000000001)</f>
        <v>11.104559999999999</v>
      </c>
      <c r="V31" s="616">
        <f>IF(ISNUMBER(Regressions!Z5), Regressions!Z5,0.0000000001)</f>
        <v>13.725246670000001</v>
      </c>
      <c r="AM31" s="579"/>
      <c r="AN31" s="579"/>
      <c r="AO31" s="579"/>
      <c r="AP31" s="579"/>
      <c r="AQ31" s="579"/>
      <c r="AR31" s="579"/>
      <c r="AS31" s="579"/>
      <c r="AT31" s="579"/>
      <c r="AU31" s="579"/>
    </row>
    <row xmlns:x14ac="http://schemas.microsoft.com/office/spreadsheetml/2009/9/ac" r="32" x14ac:dyDescent="0.2">
      <c r="B32" s="617" t="s">
        <v>154</v>
      </c>
      <c r="C32" s="613">
        <f>IF(ISNUMBER(Regressions!C6), Regressions!C6, 0.0000000001)</f>
        <v>39.665841</v>
      </c>
      <c r="D32" s="613">
        <f>IF(ISNUMBER(Regressions!D6), Regressions!D6, 0.0000000001)</f>
        <v>12.154999460000001</v>
      </c>
      <c r="E32" s="613">
        <f>IF(ISNUMBER(Regressions!E6), Regressions!E6, 0.0000000001)</f>
        <v>58.394676009999998</v>
      </c>
      <c r="F32" s="613">
        <f>IF(ISNUMBER(Regressions!F6), Regressions!F6, 0.0000000001)</f>
        <v>1E-10</v>
      </c>
      <c r="G32" s="613">
        <f>IF(ISNUMBER(Regressions!G6), Regressions!G6, 0.0000000001)</f>
        <v>44.781751800000002</v>
      </c>
      <c r="H32" s="613">
        <f>IF(ISNUMBER(Regressions!H6), Regressions!H6, 0.0000000001)</f>
        <v>32.536164999999997</v>
      </c>
      <c r="I32" s="620" t="s">
        <v>154</v>
      </c>
      <c r="J32" s="613">
        <f>IF(ISNUMBER(Regressions!L6), Regressions!L6,0.0000000001)</f>
        <v>43.192646029999999</v>
      </c>
      <c r="K32" s="613">
        <f>IF(ISNUMBER(Regressions!M6), Regressions!M6,0.0000000001)</f>
        <v>25.747067269999999</v>
      </c>
      <c r="L32" s="613">
        <f>IF(ISNUMBER(Regressions!N6), Regressions!N6,0.0000000001)</f>
        <v>52.79586475</v>
      </c>
      <c r="M32" s="613">
        <f>IF(ISNUMBER(Regressions!O6), Regressions!O6,0.0000000001)</f>
        <v>1E-10</v>
      </c>
      <c r="N32" s="613">
        <f>IF(ISNUMBER(Regressions!P6), Regressions!P6,0.0000000001)</f>
        <v>47.841544599999999</v>
      </c>
      <c r="O32" s="613">
        <f>IF(ISNUMBER(Regressions!Q6), Regressions!Q6,0.0000000001)</f>
        <v>36.862189999999998</v>
      </c>
      <c r="P32" s="621" t="s">
        <v>154</v>
      </c>
      <c r="Q32" s="613">
        <f>IF(ISNUMBER(Regressions!U6), Regressions!U6,0.0000000001)</f>
        <v>64.713570000000004</v>
      </c>
      <c r="R32" s="613">
        <f>IF(ISNUMBER(Regressions!V6), Regressions!V6,0.0000000001)</f>
        <v>48.032940000000004</v>
      </c>
      <c r="S32" s="613">
        <f>IF(ISNUMBER(Regressions!W6), Regressions!W6,0.0000000001)</f>
        <v>73.613363329999999</v>
      </c>
      <c r="T32" s="613">
        <f>IF(ISNUMBER(Regressions!X6), Regressions!X6,0.0000000001)</f>
        <v>1E-10</v>
      </c>
      <c r="U32" s="613">
        <f>IF(ISNUMBER(Regressions!Y6), Regressions!Y6,0.0000000001)</f>
        <v>66.863399999999999</v>
      </c>
      <c r="V32" s="616">
        <f>IF(ISNUMBER(Regressions!Z6), Regressions!Z6,0.0000000001)</f>
        <v>58.393749999999997</v>
      </c>
      <c r="AM32" s="579"/>
      <c r="AN32" s="579"/>
      <c r="AO32" s="579"/>
      <c r="AP32" s="579"/>
      <c r="AQ32" s="579"/>
      <c r="AR32" s="579"/>
      <c r="AS32" s="579"/>
      <c r="AT32" s="579"/>
      <c r="AU32" s="579"/>
    </row>
    <row xmlns:x14ac="http://schemas.microsoft.com/office/spreadsheetml/2009/9/ac" r="33" ht="15.75" thickBot="true" x14ac:dyDescent="0.25">
      <c r="B33" s="622" t="s">
        <v>218</v>
      </c>
      <c r="C33" s="623">
        <f>IF(ISNUMBER(Regressions!C7), Regressions!C7, 0.0000000001)</f>
        <v>0</v>
      </c>
      <c r="D33" s="623">
        <f>IF(ISNUMBER(Regressions!D7), Regressions!D7, 0.0000000001)</f>
        <v>0</v>
      </c>
      <c r="E33" s="623">
        <f>IF(ISNUMBER(Regressions!E7), Regressions!E7, 0.0000000001)</f>
        <v>0</v>
      </c>
      <c r="F33" s="623">
        <f>IF(ISNUMBER(Regressions!F7), Regressions!F7, 0.0000000001)</f>
        <v>100</v>
      </c>
      <c r="G33" s="623">
        <f>IF(ISNUMBER(Regressions!G7), Regressions!G7, 0.0000000001)</f>
        <v>0</v>
      </c>
      <c r="H33" s="623">
        <f>IF(ISNUMBER(Regressions!H7), Regressions!H7, 0.0000000001)</f>
        <v>0</v>
      </c>
      <c r="I33" s="624" t="s">
        <v>218</v>
      </c>
      <c r="J33" s="625">
        <f>IF(ISNUMBER(Regressions!L7), Regressions!L7,0.0000000001)</f>
        <v>0</v>
      </c>
      <c r="K33" s="623">
        <f>IF(ISNUMBER(Regressions!M7), Regressions!M7,0.0000000001)</f>
        <v>0</v>
      </c>
      <c r="L33" s="623">
        <f>IF(ISNUMBER(Regressions!N7), Regressions!N7,0.0000000001)</f>
        <v>0</v>
      </c>
      <c r="M33" s="623">
        <f>IF(ISNUMBER(Regressions!O7), Regressions!O7,0.0000000001)</f>
        <v>100</v>
      </c>
      <c r="N33" s="623">
        <f>IF(ISNUMBER(Regressions!P7), Regressions!P7,0.0000000001)</f>
        <v>0</v>
      </c>
      <c r="O33" s="623">
        <f>IF(ISNUMBER(Regressions!Q7), Regressions!Q7,0.0000000001)</f>
        <v>0</v>
      </c>
      <c r="P33" s="626" t="s">
        <v>218</v>
      </c>
      <c r="Q33" s="625">
        <f>IF(ISNUMBER(Regressions!U7), Regressions!U7,0.0000000001)</f>
        <v>0</v>
      </c>
      <c r="R33" s="625">
        <f>IF(ISNUMBER(Regressions!V7), Regressions!V7,0.0000000001)</f>
        <v>0</v>
      </c>
      <c r="S33" s="623">
        <f>IF(ISNUMBER(Regressions!W7), Regressions!W7,0.0000000001)</f>
        <v>0</v>
      </c>
      <c r="T33" s="623">
        <f>IF(ISNUMBER(Regressions!X7), Regressions!X7,0.0000000001)</f>
        <v>100</v>
      </c>
      <c r="U33" s="623">
        <f>IF(ISNUMBER(Regressions!Y7), Regressions!Y7,0.0000000001)</f>
        <v>0</v>
      </c>
      <c r="V33" s="627">
        <f>IF(ISNUMBER(Regressions!Z7), Regressions!Z7,0.0000000001)</f>
        <v>0</v>
      </c>
    </row>
    <row xmlns:x14ac="http://schemas.microsoft.com/office/spreadsheetml/2009/9/ac" r="34" x14ac:dyDescent="0.2">
      <c r="B34" s="628" t="s">
        <v>295</v>
      </c>
    </row>
    <row xmlns:x14ac="http://schemas.microsoft.com/office/spreadsheetml/2009/9/ac" r="35" ht="6" customHeight="true" x14ac:dyDescent="0.2"/>
    <row xmlns:x14ac="http://schemas.microsoft.com/office/spreadsheetml/2009/9/ac" r="36" s="579" customFormat="true" ht="50.1" customHeight="true" x14ac:dyDescent="0.2">
      <c r="B36" s="629" t="s">
        <v>34</v>
      </c>
      <c r="C36" s="630" t="s">
        <v>300</v>
      </c>
      <c r="D36" s="630"/>
      <c r="E36" s="630"/>
      <c r="F36" s="630"/>
      <c r="G36" s="630"/>
      <c r="H36" s="630"/>
      <c r="I36" s="629" t="s">
        <v>34</v>
      </c>
      <c r="J36" s="631" t="s">
        <v>301</v>
      </c>
      <c r="K36" s="632"/>
      <c r="L36" s="632"/>
      <c r="M36" s="632"/>
      <c r="N36" s="632"/>
      <c r="O36" s="632"/>
      <c r="P36" s="629" t="s">
        <v>34</v>
      </c>
      <c r="Q36" s="633" t="s">
        <v>302</v>
      </c>
      <c r="R36" s="633"/>
      <c r="S36" s="633"/>
      <c r="T36" s="633"/>
      <c r="U36" s="633"/>
      <c r="V36" s="633"/>
    </row>
    <row xmlns:x14ac="http://schemas.microsoft.com/office/spreadsheetml/2009/9/ac" r="37" ht="50.1" customHeight="true" x14ac:dyDescent="0.2">
      <c r="B37" s="629" t="s">
        <v>35</v>
      </c>
      <c r="C37" s="634" t="s">
        <v>303</v>
      </c>
      <c r="D37" s="634"/>
      <c r="E37" s="634"/>
      <c r="F37" s="634"/>
      <c r="G37" s="634"/>
      <c r="H37" s="634"/>
      <c r="I37" s="629" t="s">
        <v>35</v>
      </c>
      <c r="J37" s="634" t="s">
        <v>304</v>
      </c>
      <c r="K37" s="634"/>
      <c r="L37" s="634"/>
      <c r="M37" s="634"/>
      <c r="N37" s="634"/>
      <c r="O37" s="634"/>
      <c r="P37" s="629" t="s">
        <v>35</v>
      </c>
      <c r="Q37" s="634" t="s">
        <v>305</v>
      </c>
      <c r="R37" s="634"/>
      <c r="S37" s="634"/>
      <c r="T37" s="634"/>
      <c r="U37" s="634"/>
      <c r="V37" s="634"/>
    </row>
    <row xmlns:x14ac="http://schemas.microsoft.com/office/spreadsheetml/2009/9/ac" r="38" ht="50.1" customHeight="true" x14ac:dyDescent="0.2">
      <c r="B38" s="629" t="s">
        <v>36</v>
      </c>
      <c r="C38" s="635" t="s">
        <v>306</v>
      </c>
      <c r="D38" s="635"/>
      <c r="E38" s="635"/>
      <c r="F38" s="635"/>
      <c r="G38" s="635"/>
      <c r="H38" s="635"/>
      <c r="I38" s="629" t="s">
        <v>36</v>
      </c>
      <c r="J38" s="635" t="s">
        <v>307</v>
      </c>
      <c r="K38" s="635"/>
      <c r="L38" s="635"/>
      <c r="M38" s="635"/>
      <c r="N38" s="635"/>
      <c r="O38" s="635"/>
      <c r="P38" s="629" t="s">
        <v>36</v>
      </c>
      <c r="Q38" s="635" t="s">
        <v>308</v>
      </c>
      <c r="R38" s="635"/>
      <c r="S38" s="635"/>
      <c r="T38" s="635"/>
      <c r="U38" s="635"/>
      <c r="V38" s="635"/>
    </row>
    <row xmlns:x14ac="http://schemas.microsoft.com/office/spreadsheetml/2009/9/ac" r="39" ht="50.1" customHeight="true" x14ac:dyDescent="0.2">
      <c r="B39" s="629" t="s">
        <v>218</v>
      </c>
      <c r="C39" s="636" t="s">
        <v>309</v>
      </c>
      <c r="D39" s="636"/>
      <c r="E39" s="636"/>
      <c r="F39" s="636"/>
      <c r="G39" s="636"/>
      <c r="H39" s="636"/>
      <c r="I39" s="629" t="s">
        <v>218</v>
      </c>
      <c r="J39" s="636" t="s">
        <v>309</v>
      </c>
      <c r="K39" s="636"/>
      <c r="L39" s="636"/>
      <c r="M39" s="636"/>
      <c r="N39" s="636"/>
      <c r="O39" s="636"/>
      <c r="P39" s="629" t="s">
        <v>218</v>
      </c>
      <c r="Q39" s="636" t="s">
        <v>309</v>
      </c>
      <c r="R39" s="636"/>
      <c r="S39" s="636"/>
      <c r="T39" s="636"/>
      <c r="U39" s="636"/>
      <c r="V39" s="63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295</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295</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295</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0" t="s">
        <v>25</v>
      </c>
      <c r="E4" s="131" t="s">
        <v>19</v>
      </c>
      <c r="F4" s="132" t="s">
        <v>121</v>
      </c>
      <c r="G4" s="130" t="s">
        <v>25</v>
      </c>
      <c r="H4" s="131" t="s">
        <v>19</v>
      </c>
      <c r="I4" s="132" t="s">
        <v>121</v>
      </c>
      <c r="J4" s="130" t="s">
        <v>25</v>
      </c>
      <c r="K4" s="131" t="s">
        <v>19</v>
      </c>
      <c r="L4" s="132" t="s">
        <v>121</v>
      </c>
      <c r="M4" s="130" t="s">
        <v>25</v>
      </c>
      <c r="N4" s="131" t="s">
        <v>19</v>
      </c>
      <c r="O4" s="132" t="s">
        <v>121</v>
      </c>
      <c r="P4" s="130" t="s">
        <v>25</v>
      </c>
      <c r="Q4" s="131" t="s">
        <v>19</v>
      </c>
      <c r="R4" s="132" t="s">
        <v>121</v>
      </c>
      <c r="S4" s="130" t="s">
        <v>25</v>
      </c>
      <c r="T4" s="131" t="s">
        <v>19</v>
      </c>
      <c r="U4" s="133" t="s">
        <v>121</v>
      </c>
      <c r="V4" s="134" t="s">
        <v>25</v>
      </c>
      <c r="W4" s="135" t="s">
        <v>19</v>
      </c>
      <c r="X4" s="135" t="s">
        <v>21</v>
      </c>
      <c r="Y4" s="135" t="s">
        <v>29</v>
      </c>
      <c r="Z4" s="137" t="s">
        <v>122</v>
      </c>
      <c r="AA4" s="134" t="s">
        <v>25</v>
      </c>
      <c r="AB4" s="135" t="s">
        <v>19</v>
      </c>
      <c r="AC4" s="135" t="s">
        <v>21</v>
      </c>
      <c r="AD4" s="135" t="s">
        <v>29</v>
      </c>
      <c r="AE4" s="137" t="s">
        <v>122</v>
      </c>
      <c r="AF4" s="134" t="s">
        <v>25</v>
      </c>
      <c r="AG4" s="135" t="s">
        <v>19</v>
      </c>
      <c r="AH4" s="135" t="s">
        <v>21</v>
      </c>
      <c r="AI4" s="135" t="s">
        <v>29</v>
      </c>
      <c r="AJ4" s="137" t="s">
        <v>122</v>
      </c>
      <c r="AK4" s="134" t="s">
        <v>25</v>
      </c>
      <c r="AL4" s="135" t="s">
        <v>19</v>
      </c>
      <c r="AM4" s="135" t="s">
        <v>21</v>
      </c>
      <c r="AN4" s="135" t="s">
        <v>29</v>
      </c>
      <c r="AO4" s="137" t="s">
        <v>122</v>
      </c>
      <c r="AP4" s="134" t="s">
        <v>25</v>
      </c>
      <c r="AQ4" s="135" t="s">
        <v>19</v>
      </c>
      <c r="AR4" s="135" t="s">
        <v>21</v>
      </c>
      <c r="AS4" s="135" t="s">
        <v>29</v>
      </c>
      <c r="AT4" s="137" t="s">
        <v>122</v>
      </c>
      <c r="AU4" s="134" t="s">
        <v>25</v>
      </c>
      <c r="AV4" s="135" t="s">
        <v>19</v>
      </c>
      <c r="AW4" s="135" t="s">
        <v>21</v>
      </c>
      <c r="AX4" s="135" t="s">
        <v>29</v>
      </c>
      <c r="AY4" s="138" t="s">
        <v>122</v>
      </c>
      <c r="AZ4" s="139" t="s">
        <v>25</v>
      </c>
      <c r="BA4" s="140" t="s">
        <v>141</v>
      </c>
      <c r="BB4" s="141" t="s">
        <v>143</v>
      </c>
      <c r="BC4" s="139" t="s">
        <v>25</v>
      </c>
      <c r="BD4" s="140" t="s">
        <v>141</v>
      </c>
      <c r="BE4" s="141" t="s">
        <v>143</v>
      </c>
      <c r="BF4" s="139" t="s">
        <v>25</v>
      </c>
      <c r="BG4" s="140" t="s">
        <v>141</v>
      </c>
      <c r="BH4" s="141" t="s">
        <v>143</v>
      </c>
      <c r="BI4" s="139" t="s">
        <v>25</v>
      </c>
      <c r="BJ4" s="140" t="s">
        <v>141</v>
      </c>
      <c r="BK4" s="141" t="s">
        <v>143</v>
      </c>
      <c r="BL4" s="139" t="s">
        <v>25</v>
      </c>
      <c r="BM4" s="140" t="s">
        <v>141</v>
      </c>
      <c r="BN4" s="141" t="s">
        <v>143</v>
      </c>
      <c r="BO4" s="139" t="s">
        <v>25</v>
      </c>
      <c r="BP4" s="140" t="s">
        <v>141</v>
      </c>
      <c r="BQ4" s="141" t="s">
        <v>143</v>
      </c>
    </row>
    <row xmlns:x14ac="http://schemas.microsoft.com/office/spreadsheetml/2009/9/ac" r="5" ht="48" hidden="true" x14ac:dyDescent="0.2">
      <c r="A5" s="42" t="s">
        <v>39</v>
      </c>
      <c r="B5" s="42" t="s">
        <v>40</v>
      </c>
      <c r="C5" s="42" t="s">
        <v>41</v>
      </c>
      <c r="D5" s="130" t="s">
        <v>135</v>
      </c>
      <c r="E5" s="131" t="s">
        <v>42</v>
      </c>
      <c r="F5" s="132" t="s">
        <v>199</v>
      </c>
      <c r="G5" s="130" t="s">
        <v>136</v>
      </c>
      <c r="H5" s="131" t="s">
        <v>43</v>
      </c>
      <c r="I5" s="132" t="s">
        <v>200</v>
      </c>
      <c r="J5" s="130" t="s">
        <v>137</v>
      </c>
      <c r="K5" s="131" t="s">
        <v>44</v>
      </c>
      <c r="L5" s="132" t="s">
        <v>201</v>
      </c>
      <c r="M5" s="130" t="s">
        <v>138</v>
      </c>
      <c r="N5" s="131" t="s">
        <v>86</v>
      </c>
      <c r="O5" s="132" t="s">
        <v>202</v>
      </c>
      <c r="P5" s="130" t="s">
        <v>139</v>
      </c>
      <c r="Q5" s="131" t="s">
        <v>87</v>
      </c>
      <c r="R5" s="132" t="s">
        <v>203</v>
      </c>
      <c r="S5" s="130" t="s">
        <v>140</v>
      </c>
      <c r="T5" s="131" t="s">
        <v>88</v>
      </c>
      <c r="U5" s="133" t="s">
        <v>204</v>
      </c>
      <c r="V5" s="134" t="s">
        <v>129</v>
      </c>
      <c r="W5" s="135" t="s">
        <v>45</v>
      </c>
      <c r="X5" s="136" t="s">
        <v>65</v>
      </c>
      <c r="Y5" s="136" t="s">
        <v>66</v>
      </c>
      <c r="Z5" s="137" t="s">
        <v>205</v>
      </c>
      <c r="AA5" s="134" t="s">
        <v>130</v>
      </c>
      <c r="AB5" s="135" t="s">
        <v>46</v>
      </c>
      <c r="AC5" s="136" t="s">
        <v>67</v>
      </c>
      <c r="AD5" s="136" t="s">
        <v>68</v>
      </c>
      <c r="AE5" s="137" t="s">
        <v>206</v>
      </c>
      <c r="AF5" s="134" t="s">
        <v>131</v>
      </c>
      <c r="AG5" s="135" t="s">
        <v>47</v>
      </c>
      <c r="AH5" s="136" t="s">
        <v>69</v>
      </c>
      <c r="AI5" s="136" t="s">
        <v>70</v>
      </c>
      <c r="AJ5" s="137" t="s">
        <v>207</v>
      </c>
      <c r="AK5" s="134" t="s">
        <v>132</v>
      </c>
      <c r="AL5" s="135" t="s">
        <v>71</v>
      </c>
      <c r="AM5" s="136" t="s">
        <v>72</v>
      </c>
      <c r="AN5" s="136" t="s">
        <v>73</v>
      </c>
      <c r="AO5" s="137" t="s">
        <v>208</v>
      </c>
      <c r="AP5" s="134" t="s">
        <v>133</v>
      </c>
      <c r="AQ5" s="135" t="s">
        <v>74</v>
      </c>
      <c r="AR5" s="136" t="s">
        <v>75</v>
      </c>
      <c r="AS5" s="136" t="s">
        <v>76</v>
      </c>
      <c r="AT5" s="137" t="s">
        <v>209</v>
      </c>
      <c r="AU5" s="134" t="s">
        <v>134</v>
      </c>
      <c r="AV5" s="135" t="s">
        <v>77</v>
      </c>
      <c r="AW5" s="136" t="s">
        <v>78</v>
      </c>
      <c r="AX5" s="136" t="s">
        <v>79</v>
      </c>
      <c r="AY5" s="138" t="s">
        <v>210</v>
      </c>
      <c r="AZ5" s="139" t="s">
        <v>80</v>
      </c>
      <c r="BA5" s="140" t="s">
        <v>114</v>
      </c>
      <c r="BB5" s="141" t="s">
        <v>211</v>
      </c>
      <c r="BC5" s="139" t="s">
        <v>85</v>
      </c>
      <c r="BD5" s="140" t="s">
        <v>115</v>
      </c>
      <c r="BE5" s="141" t="s">
        <v>212</v>
      </c>
      <c r="BF5" s="139" t="s">
        <v>84</v>
      </c>
      <c r="BG5" s="140" t="s">
        <v>116</v>
      </c>
      <c r="BH5" s="141" t="s">
        <v>213</v>
      </c>
      <c r="BI5" s="139" t="s">
        <v>83</v>
      </c>
      <c r="BJ5" s="140" t="s">
        <v>117</v>
      </c>
      <c r="BK5" s="141" t="s">
        <v>214</v>
      </c>
      <c r="BL5" s="139" t="s">
        <v>82</v>
      </c>
      <c r="BM5" s="140" t="s">
        <v>118</v>
      </c>
      <c r="BN5" s="141" t="s">
        <v>215</v>
      </c>
      <c r="BO5" s="139" t="s">
        <v>81</v>
      </c>
      <c r="BP5" s="140" t="s">
        <v>119</v>
      </c>
      <c r="BQ5" s="141" t="s">
        <v>216</v>
      </c>
    </row>
    <row xmlns:x14ac="http://schemas.microsoft.com/office/spreadsheetml/2009/9/ac" r="6" x14ac:dyDescent="0.2">
      <c r="A6" s="339" t="str">
        <f>+RIGHT('Data Summary'!A6,LEN('Data Summary'!A6)-9)</f>
        <v>UIS</v>
      </c>
      <c r="B6" s="35" t="str">
        <f>+IF(ISTEXT('Data Summary'!B6),'Data Summary'!B6,"")</f>
        <v>Other</v>
      </c>
      <c r="C6" s="338">
        <f>+VALUE('Data Summary'!C6)</f>
        <v>2008</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39" t="str">
        <f ca="true">+RIGHT('Data Summary'!A7,LEN('Data Summary'!A7)-9)</f>
        <v>SDI</v>
      </c>
      <c r="B7" s="35" t="str">
        <f ca="true">+IF(ISTEXT('Data Summary'!B7),'Data Summary'!B7,"")</f>
        <v>Survey</v>
      </c>
      <c r="C7" s="338">
        <f ca="true">+VALUE('Data Summary'!C7)</f>
        <v>2013</v>
      </c>
      <c r="D7" s="91" t="e">
        <f ca="true">+IF(AND(ISNUMBER(OFFSET('Water Data'!$D$4,0,10*ROW('Water Data'!D1))),'Data Summary'!BS7="Yes"),100-OFFSET('Water Data'!$D$4,0,10*ROW('Water Data'!D1)),NA())</f>
        <v>#N/A</v>
      </c>
      <c r="E7" s="91">
        <f ca="true">+IF(AND(ISNUMBER(OFFSET('Water Data'!$D$6,0,10*ROW('Water Data'!D1))),'Data Summary'!BT7="Yes"),OFFSET('Water Data'!$D$6,0,10*ROW('Water Data'!D1)),NA())</f>
        <v>42.142859999999999</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f ca="true">+IF(AND(ISNUMBER(OFFSET('Water Data'!$E$6,0,10*ROW('Water Data'!E1))),'Data Summary'!BW7="Yes"),OFFSET('Water Data'!$E$6,0,10*ROW('Water Data'!E1)),NA())</f>
        <v>41.378999999999998</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f ca="true">+IF(AND(ISNUMBER(OFFSET('Water Data'!$F$6,0,10*ROW('Water Data'!F1))),'Data Summary'!BZ7="Yes"),OFFSET('Water Data'!$F$6,0,10*ROW('Water Data'!F1)),NA())</f>
        <v>56.785699999999999</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f ca="true">+IF(AND(ISNUMBER(OFFSET('Water Data'!$H$6,0,10*ROW('Water Data'!H1))),'Data Summary'!CF7="Yes"),OFFSET('Water Data'!$H$6,0,10*ROW('Water Data'!H1)),NA())</f>
        <v>42.89</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54.502540000000003</v>
      </c>
      <c r="W7" s="92">
        <f ca="true">+IF(AND(ISNUMBER(OFFSET('Sanitation Data'!$D$6,0,10*ROW('Sanitation Data'!D1))),'Data Summary'!CL7="Yes"),OFFSET('Sanitation Data'!$D$6,0,10*ROW('Sanitation Data'!D1)),NA())</f>
        <v>49.5792</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19.690650000000002</v>
      </c>
      <c r="AA7" s="92">
        <f ca="true">+IF(AND(ISNUMBER(OFFSET('Sanitation Data'!$E$4,0,10*ROW('Sanitation Data'!E1))),'Data Summary'!CP7="Yes"),100-OFFSET('Sanitation Data'!$E$4,0,10*ROW('Sanitation Data'!E1)),NA())</f>
        <v>72.931020000000004</v>
      </c>
      <c r="AB7" s="92">
        <f ca="true">+IF(AND(ISNUMBER(OFFSET('Sanitation Data'!$E$6,0,10*ROW('Sanitation Data'!E1))),'Data Summary'!CQ7="Yes"),OFFSET('Sanitation Data'!$E$6,0,10*ROW('Sanitation Data'!E1)),NA())</f>
        <v>67.932270000000003</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f ca="true">+IF(AND(ISNUMBER(OFFSET('Sanitation Data'!$E$12,0,10*ROW('Sanitation Data'!E1))),'Data Summary'!CT7="Yes"),OFFSET('Sanitation Data'!$E$12,0,10*ROW('Sanitation Data'!E1)),NA())</f>
        <v>29.046430000000001</v>
      </c>
      <c r="AF7" s="92">
        <f ca="true">+IF(AND(ISNUMBER(OFFSET('Sanitation Data'!$F$4,0,10*ROW('Sanitation Data'!F1))),'Data Summary'!CU7="Yes"),100-OFFSET('Sanitation Data'!$F$4,0,10*ROW('Sanitation Data'!F1)),NA())</f>
        <v>46.640749999999997</v>
      </c>
      <c r="AG7" s="92">
        <f ca="true">+IF(AND(ISNUMBER(OFFSET('Sanitation Data'!$F$6,0,10*ROW('Sanitation Data'!F1))),'Data Summary'!CV7="Yes"),OFFSET('Sanitation Data'!$F$6,0,10*ROW('Sanitation Data'!F1)),NA())</f>
        <v>41.749589999999998</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f ca="true">+IF(AND(ISNUMBER(OFFSET('Sanitation Data'!$F$12,0,10*ROW('Sanitation Data'!F1))),'Data Summary'!CY7="Yes"),OFFSET('Sanitation Data'!$F$12,0,10*ROW('Sanitation Data'!F1)),NA())</f>
        <v>15.69938</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f ca="true">+IF(AND(ISNUMBER(OFFSET('Sanitation Data'!$H$4,0,10*ROW('Sanitation Data'!H1))),'Data Summary'!DE7="Yes"),100-OFFSET('Sanitation Data'!$H$4,0,10*ROW('Sanitation Data'!H1)),NA())</f>
        <v>54.502540000000003</v>
      </c>
      <c r="AQ7" s="92">
        <f ca="true">+IF(AND(ISNUMBER(OFFSET('Sanitation Data'!$H$6,0,10*ROW('Sanitation Data'!H1))),'Data Summary'!DF7="Yes"),OFFSET('Sanitation Data'!$H$6,0,10*ROW('Sanitation Data'!H1)),NA())</f>
        <v>49.5792</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19.690000000000001</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9" t="str">
        <f ca="true">+RIGHT('Data Summary'!A8,LEN('Data Summary'!A8)-9)</f>
        <v>NWSS</v>
      </c>
      <c r="B8" s="35" t="str">
        <f ca="true">+IF(ISTEXT('Data Summary'!B8),'Data Summary'!B8,"")</f>
        <v>Survey</v>
      </c>
      <c r="C8" s="338">
        <f ca="true">+VALUE('Data Summary'!C8)</f>
        <v>2015</v>
      </c>
      <c r="D8" s="91" t="e">
        <f ca="true">+IF(AND(ISNUMBER(OFFSET('Water Data'!$D$4,0,10*ROW('Water Data'!D2))),'Data Summary'!BS8="Yes"),100-OFFSET('Water Data'!$D$4,0,10*ROW('Water Data'!D2)),NA())</f>
        <v>#N/A</v>
      </c>
      <c r="E8" s="91">
        <f ca="true">+IF(AND(ISNUMBER(OFFSET('Water Data'!$D$6,0,10*ROW('Water Data'!D2))),'Data Summary'!BT8="Yes"),OFFSET('Water Data'!$D$6,0,10*ROW('Water Data'!D2)),NA())</f>
        <v>50</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f ca="true">+IF(AND(ISNUMBER(OFFSET('Sanitation Data'!$D$4,0,10*ROW('Sanitation Data'!D2))),'Data Summary'!CK8="Yes"),100-OFFSET('Sanitation Data'!$D$4,0,10*ROW('Sanitation Data'!D2)),NA())</f>
        <v>59.048360000000002</v>
      </c>
      <c r="W8" s="92">
        <f ca="true">+IF(AND(ISNUMBER(OFFSET('Sanitation Data'!$D$6,0,10*ROW('Sanitation Data'!D2))),'Data Summary'!CL8="Yes"),OFFSET('Sanitation Data'!$D$6,0,10*ROW('Sanitation Data'!D2)),NA())</f>
        <v>47.790390000000002</v>
      </c>
      <c r="X8" s="92" t="e">
        <f ca="true">+IF(AND(ISNUMBER(OFFSET('Sanitation Data'!$D$10,0,10*ROW('Sanitation Data'!D2))),'Data Summary'!CM8="Yes"),OFFSET('Sanitation Data'!$D$10,0,10*ROW('Sanitation Data'!D2)),NA())</f>
        <v>#N/A</v>
      </c>
      <c r="Y8" s="92">
        <f ca="true">+IF(AND(ISNUMBER(OFFSET('Sanitation Data'!$D$11,0,10*ROW('Sanitation Data'!D2))),'Data Summary'!CN8="Yes"),OFFSET('Sanitation Data'!$D$11,0,10*ROW('Sanitation Data'!D2)),NA())</f>
        <v>35.130000000000003</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39" t="str">
        <f ca="true">+RIGHT('Data Summary'!A9,LEN('Data Summary'!A9)-9)</f>
        <v>NORM</v>
      </c>
      <c r="B9" s="35" t="str">
        <f ca="true">+IF(ISTEXT('Data Summary'!B9),'Data Summary'!B9,"")</f>
        <v>Survey</v>
      </c>
      <c r="C9" s="338">
        <f ca="true">+VALUE('Data Summary'!C9)</f>
        <v>2018</v>
      </c>
      <c r="D9" s="91">
        <f ca="true">+IF(AND(ISNUMBER(OFFSET('Water Data'!$D$4,0,10*ROW('Water Data'!D3))),'Data Summary'!BS9="Yes"),100-OFFSET('Water Data'!$D$4,0,10*ROW('Water Data'!D3)),NA())</f>
        <v>71.09948</v>
      </c>
      <c r="E9" s="91">
        <f ca="true">+IF(AND(ISNUMBER(OFFSET('Water Data'!$D$6,0,10*ROW('Water Data'!D3))),'Data Summary'!BT9="Yes"),OFFSET('Water Data'!$D$6,0,10*ROW('Water Data'!D3)),NA())</f>
        <v>59.633515000000003</v>
      </c>
      <c r="F9" s="91">
        <f ca="true">+IF(AND(ISNUMBER(OFFSET('Water Data'!$D$9,0,10*ROW('Water Data'!D3))),'Data Summary'!BU9="Yes"),OFFSET('Water Data'!$D$9,0,10*ROW('Water Data'!D3)),NA())</f>
        <v>36.439790000000002</v>
      </c>
      <c r="G9" s="91">
        <f ca="true">+IF(AND(ISNUMBER(OFFSET('Water Data'!$E$4,0,10*ROW('Water Data'!E3))),'Data Summary'!BV9="Yes"),100-OFFSET('Water Data'!$E$4,0,10*ROW('Water Data'!E3)),NA())</f>
        <v>74.17062</v>
      </c>
      <c r="H9" s="91">
        <f ca="true">+IF(AND(ISNUMBER(OFFSET('Water Data'!$E$6,0,10*ROW('Water Data'!E3))),'Data Summary'!BW9="Yes"),OFFSET('Water Data'!$E$6,0,10*ROW('Water Data'!E3)),NA())</f>
        <v>68.601895000000013</v>
      </c>
      <c r="I9" s="91">
        <f ca="true">+IF(AND(ISNUMBER(OFFSET('Water Data'!$E$9,0,10*ROW('Water Data'!E3))),'Data Summary'!BX9="Yes"),OFFSET('Water Data'!$E$9,0,10*ROW('Water Data'!E3)),NA())</f>
        <v>40.995260000000002</v>
      </c>
      <c r="J9" s="91">
        <f ca="true">+IF(AND(ISNUMBER(OFFSET('Water Data'!$F$4,0,10*ROW('Water Data'!F3))),'Data Summary'!BY9="Yes"),100-OFFSET('Water Data'!$F$4,0,10*ROW('Water Data'!F3)),NA())</f>
        <v>68.667919999999995</v>
      </c>
      <c r="K9" s="91">
        <f ca="true">+IF(AND(ISNUMBER(OFFSET('Water Data'!$F$6,0,10*ROW('Water Data'!F3))),'Data Summary'!BZ9="Yes"),OFFSET('Water Data'!$F$6,0,10*ROW('Water Data'!F3)),NA())</f>
        <v>52.532839999999993</v>
      </c>
      <c r="L9" s="91">
        <f ca="true">+IF(AND(ISNUMBER(OFFSET('Water Data'!$F$9,0,10*ROW('Water Data'!F3))),'Data Summary'!CA9="Yes"),OFFSET('Water Data'!$F$9,0,10*ROW('Water Data'!F3)),NA())</f>
        <v>32.833019999999998</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f ca="true">+IF(AND(ISNUMBER(OFFSET('Water Data'!$H$4,0,10*ROW('Water Data'!H3))),'Data Summary'!CE9="Yes"),100-OFFSET('Water Data'!$H$4,0,10*ROW('Water Data'!H3)),NA())</f>
        <v>68.904110000000003</v>
      </c>
      <c r="Q9" s="91">
        <f ca="true">+IF(AND(ISNUMBER(OFFSET('Water Data'!$H$6,0,10*ROW('Water Data'!H3))),'Data Summary'!CF9="Yes"),OFFSET('Water Data'!$H$6,0,10*ROW('Water Data'!H3)),NA())</f>
        <v>56.712334999999996</v>
      </c>
      <c r="R9" s="91">
        <f ca="true">+IF(AND(ISNUMBER(OFFSET('Water Data'!$H$9,0,10*ROW('Water Data'!H3))),'Data Summary'!CG9="Yes"),OFFSET('Water Data'!$H$9,0,10*ROW('Water Data'!H3)),NA())</f>
        <v>32.054789999999997</v>
      </c>
      <c r="S9" s="91">
        <f ca="true">+IF(AND(ISNUMBER(OFFSET('Water Data'!$I$4,0,10*ROW('Water Data'!I3))),'Data Summary'!CH9="Yes"),100-OFFSET('Water Data'!$I$4,0,10*ROW('Water Data'!I3)),NA())</f>
        <v>78.974360000000004</v>
      </c>
      <c r="T9" s="91">
        <f ca="true">+IF(AND(ISNUMBER(OFFSET('Water Data'!$I$6,0,10*ROW('Water Data'!I3))),'Data Summary'!CI9="Yes"),OFFSET('Water Data'!$I$6,0,10*ROW('Water Data'!I3)),NA())</f>
        <v>71.538470000000004</v>
      </c>
      <c r="U9" s="91">
        <f ca="true">+IF(AND(ISNUMBER(OFFSET('Water Data'!$I$9,0,10*ROW('Water Data'!I3))),'Data Summary'!CJ9="Yes"),OFFSET('Water Data'!$I$9,0,10*ROW('Water Data'!I3)),NA())</f>
        <v>53.333329999999997</v>
      </c>
      <c r="V9" s="92">
        <f ca="true">+IF(AND(ISNUMBER(OFFSET('Sanitation Data'!$D$4,0,10*ROW('Sanitation Data'!D3))),'Data Summary'!CK9="Yes"),100-OFFSET('Sanitation Data'!$D$4,0,10*ROW('Sanitation Data'!D3)),NA())</f>
        <v>68.795810000000003</v>
      </c>
      <c r="W9" s="92">
        <f ca="true">+IF(AND(ISNUMBER(OFFSET('Sanitation Data'!$D$6,0,10*ROW('Sanitation Data'!D3))),'Data Summary'!CL9="Yes"),OFFSET('Sanitation Data'!$D$6,0,10*ROW('Sanitation Data'!D3)),NA())</f>
        <v>59.685859999999998</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f ca="true">+IF(AND(ISNUMBER(OFFSET('Sanitation Data'!$D$12,0,10*ROW('Sanitation Data'!D3))),'Data Summary'!CO9="Yes"),OFFSET('Sanitation Data'!$D$12,0,10*ROW('Sanitation Data'!D3)),NA())</f>
        <v>34.764400000000002</v>
      </c>
      <c r="AA9" s="92">
        <f ca="true">+IF(AND(ISNUMBER(OFFSET('Sanitation Data'!$E$4,0,10*ROW('Sanitation Data'!E3))),'Data Summary'!CP9="Yes"),100-OFFSET('Sanitation Data'!$E$4,0,10*ROW('Sanitation Data'!E3)),NA())</f>
        <v>81.990520000000004</v>
      </c>
      <c r="AB9" s="92">
        <f ca="true">+IF(AND(ISNUMBER(OFFSET('Sanitation Data'!$E$6,0,10*ROW('Sanitation Data'!E3))),'Data Summary'!CQ9="Yes"),OFFSET('Sanitation Data'!$E$6,0,10*ROW('Sanitation Data'!E3)),NA())</f>
        <v>75.118479999999991</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f ca="true">+IF(AND(ISNUMBER(OFFSET('Sanitation Data'!$E$12,0,10*ROW('Sanitation Data'!E3))),'Data Summary'!CT9="Yes"),OFFSET('Sanitation Data'!$E$12,0,10*ROW('Sanitation Data'!E3)),NA())</f>
        <v>45.971559999999997</v>
      </c>
      <c r="AF9" s="92">
        <f ca="true">+IF(AND(ISNUMBER(OFFSET('Sanitation Data'!$F$4,0,10*ROW('Sanitation Data'!F3))),'Data Summary'!CU9="Yes"),100-OFFSET('Sanitation Data'!$F$4,0,10*ROW('Sanitation Data'!F3)),NA())</f>
        <v>58.348970000000001</v>
      </c>
      <c r="AG9" s="92">
        <f ca="true">+IF(AND(ISNUMBER(OFFSET('Sanitation Data'!$F$6,0,10*ROW('Sanitation Data'!F3))),'Data Summary'!CV9="Yes"),OFFSET('Sanitation Data'!$F$6,0,10*ROW('Sanitation Data'!F3)),NA())</f>
        <v>47.467170000000003</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f ca="true">+IF(AND(ISNUMBER(OFFSET('Sanitation Data'!$F$12,0,10*ROW('Sanitation Data'!F3))),'Data Summary'!CY9="Yes"),OFFSET('Sanitation Data'!$F$12,0,10*ROW('Sanitation Data'!F3)),NA())</f>
        <v>25.891179999999999</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f ca="true">+IF(AND(ISNUMBER(OFFSET('Sanitation Data'!$H$4,0,10*ROW('Sanitation Data'!H3))),'Data Summary'!DE9="Yes"),100-OFFSET('Sanitation Data'!$H$4,0,10*ROW('Sanitation Data'!H3)),NA())</f>
        <v>67.945210000000003</v>
      </c>
      <c r="AQ9" s="92">
        <f ca="true">+IF(AND(ISNUMBER(OFFSET('Sanitation Data'!$H$6,0,10*ROW('Sanitation Data'!H3))),'Data Summary'!DF9="Yes"),OFFSET('Sanitation Data'!$H$6,0,10*ROW('Sanitation Data'!H3)),NA())</f>
        <v>58.356160000000003</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f ca="true">+IF(AND(ISNUMBER(OFFSET('Sanitation Data'!$H$12,0,10*ROW('Sanitation Data'!H3))),'Data Summary'!DI9="Yes"),OFFSET('Sanitation Data'!$H$12,0,10*ROW('Sanitation Data'!H3)),NA())</f>
        <v>32.054789999999997</v>
      </c>
      <c r="AU9" s="92">
        <f ca="true">+IF(AND(ISNUMBER(OFFSET('Sanitation Data'!$I$4,0,10*ROW('Sanitation Data'!I3))),'Data Summary'!DJ9="Yes"),100-OFFSET('Sanitation Data'!$I$4,0,10*ROW('Sanitation Data'!I3)),NA())</f>
        <v>70.256410000000002</v>
      </c>
      <c r="AV9" s="92">
        <f ca="true">+IF(AND(ISNUMBER(OFFSET('Sanitation Data'!$I$6,0,10*ROW('Sanitation Data'!I3))),'Data Summary'!DK9="Yes"),OFFSET('Sanitation Data'!$I$6,0,10*ROW('Sanitation Data'!I3)),NA())</f>
        <v>62.564099999999996</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f ca="true">+IF(AND(ISNUMBER(OFFSET('Sanitation Data'!$I$12,0,10*ROW('Sanitation Data'!I3))),'Data Summary'!DN9="Yes"),OFFSET('Sanitation Data'!$I$12,0,10*ROW('Sanitation Data'!I3)),NA())</f>
        <v>45.641030000000001</v>
      </c>
      <c r="AZ9" s="93">
        <f ca="true">+IF(AND(ISNUMBER(OFFSET('Hygiene Data'!$D$5,0,10*ROW('Hygiene Data'!D3))),'Data Summary'!DO9="Yes"),OFFSET('Hygiene Data'!$D$5,0,10*ROW('Hygiene Data'!D3)),NA())</f>
        <v>41.256540000000001</v>
      </c>
      <c r="BA9" s="93">
        <f ca="true">+IF(AND(ISNUMBER(OFFSET('Hygiene Data'!$D$7,0,10*ROW('Hygiene Data'!D3))),'Data Summary'!DP9="Yes"),OFFSET('Hygiene Data'!$D$7,0,10*ROW('Hygiene Data'!D3)),NA())</f>
        <v>38.32461</v>
      </c>
      <c r="BB9" s="93">
        <f ca="true">+IF(AND(ISNUMBER(OFFSET('Hygiene Data'!$D$9,0,10*ROW('Hygiene Data'!D3))),'Data Summary'!DQ9="Yes"),OFFSET('Hygiene Data'!$D$9,0,10*ROW('Hygiene Data'!D3)),NA())</f>
        <v>27.643979999999999</v>
      </c>
      <c r="BC9" s="93">
        <f ca="true">+IF(AND(ISNUMBER(OFFSET('Hygiene Data'!$E$5,0,10*ROW('Hygiene Data'!E3))),'Data Summary'!DR9="Yes"),OFFSET('Hygiene Data'!$E$5,0,10*ROW('Hygiene Data'!E3)),NA())</f>
        <v>57.109000000000002</v>
      </c>
      <c r="BD9" s="93">
        <f ca="true">+IF(AND(ISNUMBER(OFFSET('Hygiene Data'!$E$7,0,10*ROW('Hygiene Data'!E3))),'Data Summary'!DS9="Yes"),OFFSET('Hygiene Data'!$E$7,0,10*ROW('Hygiene Data'!E3)),NA())</f>
        <v>53.791469999999997</v>
      </c>
      <c r="BE9" s="93">
        <f ca="true">+IF(AND(ISNUMBER(OFFSET('Hygiene Data'!$E$9,0,10*ROW('Hygiene Data'!E3))),'Data Summary'!DT9="Yes"),OFFSET('Hygiene Data'!$E$9,0,10*ROW('Hygiene Data'!E3)),NA())</f>
        <v>42.654029999999999</v>
      </c>
      <c r="BF9" s="93">
        <f ca="true">+IF(AND(ISNUMBER(OFFSET('Hygiene Data'!$F$5,0,10*ROW('Hygiene Data'!F3))),'Data Summary'!DU9="Yes"),OFFSET('Hygiene Data'!$F$5,0,10*ROW('Hygiene Data'!F3)),NA())</f>
        <v>28.705439999999999</v>
      </c>
      <c r="BG9" s="93">
        <f ca="true">+IF(AND(ISNUMBER(OFFSET('Hygiene Data'!$F$7,0,10*ROW('Hygiene Data'!F3))),'Data Summary'!DV9="Yes"),OFFSET('Hygiene Data'!$F$7,0,10*ROW('Hygiene Data'!F3)),NA())</f>
        <v>26.078800000000001</v>
      </c>
      <c r="BH9" s="93">
        <f ca="true">+IF(AND(ISNUMBER(OFFSET('Hygiene Data'!$F$9,0,10*ROW('Hygiene Data'!F3))),'Data Summary'!DW9="Yes"),OFFSET('Hygiene Data'!$F$9,0,10*ROW('Hygiene Data'!F3)),NA())</f>
        <v>15.75985</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f ca="true">+IF(AND(ISNUMBER(OFFSET('Hygiene Data'!$H$5,0,10*ROW('Hygiene Data'!H3))),'Data Summary'!EA9="Yes"),OFFSET('Hygiene Data'!$H$5,0,10*ROW('Hygiene Data'!H3)),NA())</f>
        <v>40.821919999999999</v>
      </c>
      <c r="BM9" s="93">
        <f ca="true">+IF(AND(ISNUMBER(OFFSET('Hygiene Data'!$H$7,0,10*ROW('Hygiene Data'!H3))),'Data Summary'!EB9="Yes"),OFFSET('Hygiene Data'!$H$7,0,10*ROW('Hygiene Data'!H3)),NA())</f>
        <v>37.945210000000003</v>
      </c>
      <c r="BN9" s="93">
        <f ca="true">+IF(AND(ISNUMBER(OFFSET('Hygiene Data'!$H$9,0,10*ROW('Hygiene Data'!H3))),'Data Summary'!EC9="Yes"),OFFSET('Hygiene Data'!$H$9,0,10*ROW('Hygiene Data'!H3)),NA())</f>
        <v>27.808219999999999</v>
      </c>
      <c r="BO9" s="93">
        <f ca="true">+IF(AND(ISNUMBER(OFFSET('Hygiene Data'!$I$5,0,10*ROW('Hygiene Data'!I3))),'Data Summary'!ED9="Yes"),OFFSET('Hygiene Data'!$I$5,0,10*ROW('Hygiene Data'!I3)),NA())</f>
        <v>40.512819999999998</v>
      </c>
      <c r="BP9" s="93">
        <f ca="true">+IF(AND(ISNUMBER(OFFSET('Hygiene Data'!$I$7,0,10*ROW('Hygiene Data'!I3))),'Data Summary'!EE9="Yes"),OFFSET('Hygiene Data'!$I$7,0,10*ROW('Hygiene Data'!I3)),NA())</f>
        <v>36.923070000000003</v>
      </c>
      <c r="BQ9" s="93">
        <f ca="true">+IF(AND(ISNUMBER(OFFSET('Hygiene Data'!$I$9,0,10*ROW('Hygiene Data'!I3))),'Data Summary'!EF9="Yes"),OFFSET('Hygiene Data'!$I$9,0,10*ROW('Hygiene Data'!I3)),NA())</f>
        <v>24.10256</v>
      </c>
    </row>
    <row xmlns:x14ac="http://schemas.microsoft.com/office/spreadsheetml/2009/9/ac" r="10" x14ac:dyDescent="0.2">
      <c r="A10" s="339" t="str">
        <f ca="true">+RIGHT('Data Summary'!A10,LEN('Data Summary'!A10)-9)</f>
        <v>NORM</v>
      </c>
      <c r="B10" s="35" t="str">
        <f ca="true">+IF(ISTEXT('Data Summary'!B10),'Data Summary'!B10,"")</f>
        <v>Survey</v>
      </c>
      <c r="C10" s="338">
        <f ca="true">+VALUE('Data Summary'!C10)</f>
        <v>2019</v>
      </c>
      <c r="D10" s="91">
        <f ca="true">+IF(AND(ISNUMBER(OFFSET('Water Data'!$D$4,0,10*ROW('Water Data'!D4))),'Data Summary'!BS10="Yes"),100-OFFSET('Water Data'!$D$4,0,10*ROW('Water Data'!D4)),NA())</f>
        <v>62.775550000000003</v>
      </c>
      <c r="E10" s="91">
        <f ca="true">+IF(AND(ISNUMBER(OFFSET('Water Data'!$D$6,0,10*ROW('Water Data'!D4))),'Data Summary'!BT10="Yes"),OFFSET('Water Data'!$D$6,0,10*ROW('Water Data'!D4)),NA())</f>
        <v>50.175345</v>
      </c>
      <c r="F10" s="91">
        <f ca="true">+IF(AND(ISNUMBER(OFFSET('Water Data'!$D$9,0,10*ROW('Water Data'!D4))),'Data Summary'!BU10="Yes"),OFFSET('Water Data'!$D$9,0,10*ROW('Water Data'!D4)),NA())</f>
        <v>33.066130000000001</v>
      </c>
      <c r="G10" s="91">
        <f ca="true">+IF(AND(ISNUMBER(OFFSET('Water Data'!$E$4,0,10*ROW('Water Data'!E4))),'Data Summary'!BV10="Yes"),100-OFFSET('Water Data'!$E$4,0,10*ROW('Water Data'!E4)),NA())</f>
        <v>77.391300000000001</v>
      </c>
      <c r="H10" s="91">
        <f ca="true">+IF(AND(ISNUMBER(OFFSET('Water Data'!$E$6,0,10*ROW('Water Data'!E4))),'Data Summary'!BW10="Yes"),OFFSET('Water Data'!$E$6,0,10*ROW('Water Data'!E4)),NA())</f>
        <v>73.478260000000006</v>
      </c>
      <c r="I10" s="91">
        <f ca="true">+IF(AND(ISNUMBER(OFFSET('Water Data'!$E$9,0,10*ROW('Water Data'!E4))),'Data Summary'!BX10="Yes"),OFFSET('Water Data'!$E$9,0,10*ROW('Water Data'!E4)),NA())</f>
        <v>49.565219999999997</v>
      </c>
      <c r="J10" s="91">
        <f ca="true">+IF(AND(ISNUMBER(OFFSET('Water Data'!$F$4,0,10*ROW('Water Data'!F4))),'Data Summary'!BY10="Yes"),100-OFFSET('Water Data'!$F$4,0,10*ROW('Water Data'!F4)),NA())</f>
        <v>56.861370000000001</v>
      </c>
      <c r="K10" s="91">
        <f ca="true">+IF(AND(ISNUMBER(OFFSET('Water Data'!$F$6,0,10*ROW('Water Data'!F4))),'Data Summary'!BZ10="Yes"),OFFSET('Water Data'!$F$6,0,10*ROW('Water Data'!F4)),NA())</f>
        <v>40.745944999999985</v>
      </c>
      <c r="L10" s="91">
        <f ca="true">+IF(AND(ISNUMBER(OFFSET('Water Data'!$F$9,0,10*ROW('Water Data'!F4))),'Data Summary'!CA10="Yes"),OFFSET('Water Data'!$F$9,0,10*ROW('Water Data'!F4)),NA())</f>
        <v>26.389869999999998</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f ca="true">+IF(AND(ISNUMBER(OFFSET('Water Data'!$H$4,0,10*ROW('Water Data'!H4))),'Data Summary'!CE10="Yes"),100-OFFSET('Water Data'!$H$4,0,10*ROW('Water Data'!H4)),NA())</f>
        <v>59.346409999999999</v>
      </c>
      <c r="Q10" s="91">
        <f ca="true">+IF(AND(ISNUMBER(OFFSET('Water Data'!$H$6,0,10*ROW('Water Data'!H4))),'Data Summary'!CF10="Yes"),OFFSET('Water Data'!$H$6,0,10*ROW('Water Data'!H4)),NA())</f>
        <v>45.68627</v>
      </c>
      <c r="R10" s="91">
        <f ca="true">+IF(AND(ISNUMBER(OFFSET('Water Data'!$H$9,0,10*ROW('Water Data'!H4))),'Data Summary'!CG10="Yes"),OFFSET('Water Data'!$H$9,0,10*ROW('Water Data'!H4)),NA())</f>
        <v>29.673200000000001</v>
      </c>
      <c r="S10" s="91">
        <f ca="true">+IF(AND(ISNUMBER(OFFSET('Water Data'!$I$4,0,10*ROW('Water Data'!I4))),'Data Summary'!CH10="Yes"),100-OFFSET('Water Data'!$I$4,0,10*ROW('Water Data'!I4)),NA())</f>
        <v>74.034329999999997</v>
      </c>
      <c r="T10" s="91">
        <f ca="true">+IF(AND(ISNUMBER(OFFSET('Water Data'!$I$6,0,10*ROW('Water Data'!I4))),'Data Summary'!CI10="Yes"),OFFSET('Water Data'!$I$6,0,10*ROW('Water Data'!I4)),NA())</f>
        <v>64.914169999999999</v>
      </c>
      <c r="U10" s="91">
        <f ca="true">+IF(AND(ISNUMBER(OFFSET('Water Data'!$I$9,0,10*ROW('Water Data'!I4))),'Data Summary'!CJ10="Yes"),OFFSET('Water Data'!$I$9,0,10*ROW('Water Data'!I4)),NA())</f>
        <v>44.206009999999999</v>
      </c>
      <c r="V10" s="92">
        <f ca="true">+IF(AND(ISNUMBER(OFFSET('Sanitation Data'!$D$4,0,10*ROW('Sanitation Data'!D4))),'Data Summary'!CK10="Yes"),100-OFFSET('Sanitation Data'!$D$4,0,10*ROW('Sanitation Data'!D4)),NA())</f>
        <v>60.821649999999998</v>
      </c>
      <c r="W10" s="92">
        <f ca="true">+IF(AND(ISNUMBER(OFFSET('Sanitation Data'!$D$6,0,10*ROW('Sanitation Data'!D4))),'Data Summary'!CL10="Yes"),OFFSET('Sanitation Data'!$D$6,0,10*ROW('Sanitation Data'!D4)),NA())</f>
        <v>51.152300000000004</v>
      </c>
      <c r="X10" s="92">
        <f ca="true">+IF(AND(ISNUMBER(OFFSET('Sanitation Data'!$D$10,0,10*ROW('Sanitation Data'!D4))),'Data Summary'!CM10="Yes"),OFFSET('Sanitation Data'!$D$10,0,10*ROW('Sanitation Data'!D4)),NA())</f>
        <v>37.324649999999998</v>
      </c>
      <c r="Y10" s="92">
        <f ca="true">+IF(AND(ISNUMBER(OFFSET('Sanitation Data'!$D$11,0,10*ROW('Sanitation Data'!D4))),'Data Summary'!CN10="Yes"),OFFSET('Sanitation Data'!$D$11,0,10*ROW('Sanitation Data'!D4)),NA())</f>
        <v>43.98798</v>
      </c>
      <c r="Z10" s="92">
        <f ca="true">+IF(AND(ISNUMBER(OFFSET('Sanitation Data'!$D$12,0,10*ROW('Sanitation Data'!D4))),'Data Summary'!CO10="Yes"),OFFSET('Sanitation Data'!$D$12,0,10*ROW('Sanitation Data'!D4)),NA())</f>
        <v>30.160319999999999</v>
      </c>
      <c r="AA10" s="92">
        <f ca="true">+IF(AND(ISNUMBER(OFFSET('Sanitation Data'!$E$4,0,10*ROW('Sanitation Data'!E4))),'Data Summary'!CP10="Yes"),100-OFFSET('Sanitation Data'!$E$4,0,10*ROW('Sanitation Data'!E4)),NA())</f>
        <v>79.826089999999994</v>
      </c>
      <c r="AB10" s="92">
        <f ca="true">+IF(AND(ISNUMBER(OFFSET('Sanitation Data'!$E$6,0,10*ROW('Sanitation Data'!E4))),'Data Summary'!CQ10="Yes"),OFFSET('Sanitation Data'!$E$6,0,10*ROW('Sanitation Data'!E4)),NA())</f>
        <v>69.043480000000002</v>
      </c>
      <c r="AC10" s="92">
        <f ca="true">+IF(AND(ISNUMBER(OFFSET('Sanitation Data'!$E$10,0,10*ROW('Sanitation Data'!E4))),'Data Summary'!CR10="Yes"),OFFSET('Sanitation Data'!$E$10,0,10*ROW('Sanitation Data'!E4)),NA())</f>
        <v>57.043480000000002</v>
      </c>
      <c r="AD10" s="92">
        <f ca="true">+IF(AND(ISNUMBER(OFFSET('Sanitation Data'!$E$11,0,10*ROW('Sanitation Data'!E4))),'Data Summary'!CS10="Yes"),OFFSET('Sanitation Data'!$E$11,0,10*ROW('Sanitation Data'!E4)),NA())</f>
        <v>58.434780000000003</v>
      </c>
      <c r="AE10" s="92">
        <f ca="true">+IF(AND(ISNUMBER(OFFSET('Sanitation Data'!$E$12,0,10*ROW('Sanitation Data'!E4))),'Data Summary'!CT10="Yes"),OFFSET('Sanitation Data'!$E$12,0,10*ROW('Sanitation Data'!E4)),NA())</f>
        <v>46.434780000000003</v>
      </c>
      <c r="AF10" s="92">
        <f ca="true">+IF(AND(ISNUMBER(OFFSET('Sanitation Data'!$F$4,0,10*ROW('Sanitation Data'!F4))),'Data Summary'!CU10="Yes"),100-OFFSET('Sanitation Data'!$F$4,0,10*ROW('Sanitation Data'!F4)),NA())</f>
        <v>53.131599999999999</v>
      </c>
      <c r="AG10" s="92">
        <f ca="true">+IF(AND(ISNUMBER(OFFSET('Sanitation Data'!$F$6,0,10*ROW('Sanitation Data'!F4))),'Data Summary'!CV10="Yes"),OFFSET('Sanitation Data'!$F$6,0,10*ROW('Sanitation Data'!F4)),NA())</f>
        <v>43.912739999999999</v>
      </c>
      <c r="AH10" s="92">
        <f ca="true">+IF(AND(ISNUMBER(OFFSET('Sanitation Data'!$F$10,0,10*ROW('Sanitation Data'!F4))),'Data Summary'!CW10="Yes"),OFFSET('Sanitation Data'!$F$10,0,10*ROW('Sanitation Data'!F4)),NA())</f>
        <v>29.34553</v>
      </c>
      <c r="AI10" s="92">
        <f ca="true">+IF(AND(ISNUMBER(OFFSET('Sanitation Data'!$F$11,0,10*ROW('Sanitation Data'!F4))),'Data Summary'!CX10="Yes"),OFFSET('Sanitation Data'!$F$11,0,10*ROW('Sanitation Data'!F4)),NA())</f>
        <v>38.142150000000001</v>
      </c>
      <c r="AJ10" s="92">
        <f ca="true">+IF(AND(ISNUMBER(OFFSET('Sanitation Data'!$F$12,0,10*ROW('Sanitation Data'!F4))),'Data Summary'!CY10="Yes"),OFFSET('Sanitation Data'!$F$12,0,10*ROW('Sanitation Data'!F4)),NA())</f>
        <v>23.574950000000001</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f ca="true">+IF(AND(ISNUMBER(OFFSET('Sanitation Data'!$H$4,0,10*ROW('Sanitation Data'!H4))),'Data Summary'!DE10="Yes"),100-OFFSET('Sanitation Data'!$H$4,0,10*ROW('Sanitation Data'!H4)),NA())</f>
        <v>57.581699999999998</v>
      </c>
      <c r="AQ10" s="92">
        <f ca="true">+IF(AND(ISNUMBER(OFFSET('Sanitation Data'!$H$6,0,10*ROW('Sanitation Data'!H4))),'Data Summary'!DF10="Yes"),OFFSET('Sanitation Data'!$H$6,0,10*ROW('Sanitation Data'!H4)),NA())</f>
        <v>47.581700000000005</v>
      </c>
      <c r="AR10" s="92">
        <f ca="true">+IF(AND(ISNUMBER(OFFSET('Sanitation Data'!$H$10,0,10*ROW('Sanitation Data'!H4))),'Data Summary'!DG10="Yes"),OFFSET('Sanitation Data'!$H$10,0,10*ROW('Sanitation Data'!H4)),NA())</f>
        <v>35.163400000000003</v>
      </c>
      <c r="AS10" s="92">
        <f ca="true">+IF(AND(ISNUMBER(OFFSET('Sanitation Data'!$H$11,0,10*ROW('Sanitation Data'!H4))),'Data Summary'!DH10="Yes"),OFFSET('Sanitation Data'!$H$11,0,10*ROW('Sanitation Data'!H4)),NA())</f>
        <v>40.98039</v>
      </c>
      <c r="AT10" s="92">
        <f ca="true">+IF(AND(ISNUMBER(OFFSET('Sanitation Data'!$H$12,0,10*ROW('Sanitation Data'!H4))),'Data Summary'!DI10="Yes"),OFFSET('Sanitation Data'!$H$12,0,10*ROW('Sanitation Data'!H4)),NA())</f>
        <v>28.562090000000001</v>
      </c>
      <c r="AU10" s="92">
        <f ca="true">+IF(AND(ISNUMBER(OFFSET('Sanitation Data'!$I$4,0,10*ROW('Sanitation Data'!I4))),'Data Summary'!DJ10="Yes"),100-OFFSET('Sanitation Data'!$I$4,0,10*ROW('Sanitation Data'!I4)),NA())</f>
        <v>71.459229999999991</v>
      </c>
      <c r="AV10" s="92">
        <f ca="true">+IF(AND(ISNUMBER(OFFSET('Sanitation Data'!$I$6,0,10*ROW('Sanitation Data'!I4))),'Data Summary'!DK10="Yes"),OFFSET('Sanitation Data'!$I$6,0,10*ROW('Sanitation Data'!I4)),NA())</f>
        <v>62.875529999999998</v>
      </c>
      <c r="AW10" s="92">
        <f ca="true">+IF(AND(ISNUMBER(OFFSET('Sanitation Data'!$I$10,0,10*ROW('Sanitation Data'!I4))),'Data Summary'!DL10="Yes"),OFFSET('Sanitation Data'!$I$10,0,10*ROW('Sanitation Data'!I4)),NA())</f>
        <v>44.4206</v>
      </c>
      <c r="AX10" s="92">
        <f ca="true">+IF(AND(ISNUMBER(OFFSET('Sanitation Data'!$I$11,0,10*ROW('Sanitation Data'!I4))),'Data Summary'!DM10="Yes"),OFFSET('Sanitation Data'!$I$11,0,10*ROW('Sanitation Data'!I4)),NA())</f>
        <v>53.862659999999998</v>
      </c>
      <c r="AY10" s="92">
        <f ca="true">+IF(AND(ISNUMBER(OFFSET('Sanitation Data'!$I$12,0,10*ROW('Sanitation Data'!I4))),'Data Summary'!DN10="Yes"),OFFSET('Sanitation Data'!$I$12,0,10*ROW('Sanitation Data'!I4)),NA())</f>
        <v>35.407730000000001</v>
      </c>
      <c r="AZ10" s="93">
        <f ca="true">+IF(AND(ISNUMBER(OFFSET('Hygiene Data'!$D$5,0,10*ROW('Hygiene Data'!D4))),'Data Summary'!DO10="Yes"),OFFSET('Hygiene Data'!$D$5,0,10*ROW('Hygiene Data'!D4)),NA())</f>
        <v>26.55311</v>
      </c>
      <c r="BA10" s="93">
        <f ca="true">+IF(AND(ISNUMBER(OFFSET('Hygiene Data'!$D$7,0,10*ROW('Hygiene Data'!D4))),'Data Summary'!DP10="Yes"),OFFSET('Hygiene Data'!$D$7,0,10*ROW('Hygiene Data'!D4)),NA())</f>
        <v>22.494990000000001</v>
      </c>
      <c r="BB10" s="93">
        <f ca="true">+IF(AND(ISNUMBER(OFFSET('Hygiene Data'!$D$9,0,10*ROW('Hygiene Data'!D4))),'Data Summary'!DQ10="Yes"),OFFSET('Hygiene Data'!$D$9,0,10*ROW('Hygiene Data'!D4)),NA())</f>
        <v>10.721439999999999</v>
      </c>
      <c r="BC10" s="93">
        <f ca="true">+IF(AND(ISNUMBER(OFFSET('Hygiene Data'!$E$5,0,10*ROW('Hygiene Data'!E4))),'Data Summary'!DR10="Yes"),OFFSET('Hygiene Data'!$E$5,0,10*ROW('Hygiene Data'!E4)),NA())</f>
        <v>40.695650000000001</v>
      </c>
      <c r="BD10" s="93">
        <f ca="true">+IF(AND(ISNUMBER(OFFSET('Hygiene Data'!$E$7,0,10*ROW('Hygiene Data'!E4))),'Data Summary'!DS10="Yes"),OFFSET('Hygiene Data'!$E$7,0,10*ROW('Hygiene Data'!E4)),NA())</f>
        <v>37.043480000000002</v>
      </c>
      <c r="BE10" s="93">
        <f ca="true">+IF(AND(ISNUMBER(OFFSET('Hygiene Data'!$E$9,0,10*ROW('Hygiene Data'!E4))),'Data Summary'!DT10="Yes"),OFFSET('Hygiene Data'!$E$9,0,10*ROW('Hygiene Data'!E4)),NA())</f>
        <v>18.086960000000001</v>
      </c>
      <c r="BF10" s="93">
        <f ca="true">+IF(AND(ISNUMBER(OFFSET('Hygiene Data'!$F$5,0,10*ROW('Hygiene Data'!F4))),'Data Summary'!DU10="Yes"),OFFSET('Hygiene Data'!$F$5,0,10*ROW('Hygiene Data'!F4)),NA())</f>
        <v>20.830400000000001</v>
      </c>
      <c r="BG10" s="93">
        <f ca="true">+IF(AND(ISNUMBER(OFFSET('Hygiene Data'!$F$7,0,10*ROW('Hygiene Data'!F4))),'Data Summary'!DV10="Yes"),OFFSET('Hygiene Data'!$F$7,0,10*ROW('Hygiene Data'!F4)),NA())</f>
        <v>16.608029999999999</v>
      </c>
      <c r="BH10" s="93">
        <f ca="true">+IF(AND(ISNUMBER(OFFSET('Hygiene Data'!$F$9,0,10*ROW('Hygiene Data'!F4))),'Data Summary'!DW10="Yes"),OFFSET('Hygiene Data'!$F$9,0,10*ROW('Hygiene Data'!F4)),NA())</f>
        <v>7.7410300000000003</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f ca="true">+IF(AND(ISNUMBER(OFFSET('Hygiene Data'!$H$5,0,10*ROW('Hygiene Data'!H4))),'Data Summary'!EA10="Yes"),OFFSET('Hygiene Data'!$H$5,0,10*ROW('Hygiene Data'!H4)),NA())</f>
        <v>24.052289999999999</v>
      </c>
      <c r="BM10" s="93">
        <f ca="true">+IF(AND(ISNUMBER(OFFSET('Hygiene Data'!$H$7,0,10*ROW('Hygiene Data'!H4))),'Data Summary'!EB10="Yes"),OFFSET('Hygiene Data'!$H$7,0,10*ROW('Hygiene Data'!H4)),NA())</f>
        <v>20.065359999999998</v>
      </c>
      <c r="BN10" s="93">
        <f ca="true">+IF(AND(ISNUMBER(OFFSET('Hygiene Data'!$H$9,0,10*ROW('Hygiene Data'!H4))),'Data Summary'!EC10="Yes"),OFFSET('Hygiene Data'!$H$9,0,10*ROW('Hygiene Data'!H4)),NA())</f>
        <v>9.0196100000000001</v>
      </c>
      <c r="BO10" s="93">
        <f ca="true">+IF(AND(ISNUMBER(OFFSET('Hygiene Data'!$I$5,0,10*ROW('Hygiene Data'!I4))),'Data Summary'!ED10="Yes"),OFFSET('Hygiene Data'!$I$5,0,10*ROW('Hygiene Data'!I4)),NA())</f>
        <v>34.763950000000001</v>
      </c>
      <c r="BP10" s="93">
        <f ca="true">+IF(AND(ISNUMBER(OFFSET('Hygiene Data'!$I$7,0,10*ROW('Hygiene Data'!I4))),'Data Summary'!EE10="Yes"),OFFSET('Hygiene Data'!$I$7,0,10*ROW('Hygiene Data'!I4)),NA())</f>
        <v>30.472100000000001</v>
      </c>
      <c r="BQ10" s="93">
        <f ca="true">+IF(AND(ISNUMBER(OFFSET('Hygiene Data'!$I$9,0,10*ROW('Hygiene Data'!I4))),'Data Summary'!EF10="Yes"),OFFSET('Hygiene Data'!$I$9,0,10*ROW('Hygiene Data'!I4)),NA())</f>
        <v>16.309010000000001</v>
      </c>
    </row>
    <row xmlns:x14ac="http://schemas.microsoft.com/office/spreadsheetml/2009/9/ac" r="11" x14ac:dyDescent="0.2">
      <c r="A11" s="339" t="str">
        <f ca="true">+RIGHT('Data Summary'!A11,LEN('Data Summary'!A11)-9)</f>
        <v>NORM</v>
      </c>
      <c r="B11" s="35" t="str">
        <f ca="true">+IF(ISTEXT('Data Summary'!B11),'Data Summary'!B11,"")</f>
        <v>Survey</v>
      </c>
      <c r="C11" s="338">
        <f ca="true">+VALUE('Data Summary'!C11)</f>
        <v>2021</v>
      </c>
      <c r="D11" s="91">
        <f ca="true">+IF(AND(ISNUMBER(OFFSET('Water Data'!$D$4,0,10*ROW('Water Data'!D5))),'Data Summary'!BS11="Yes"),100-OFFSET('Water Data'!$D$4,0,10*ROW('Water Data'!D5)),NA())</f>
        <v>65.476190000000003</v>
      </c>
      <c r="E11" s="91">
        <f ca="true">+IF(AND(ISNUMBER(OFFSET('Water Data'!$D$6,0,10*ROW('Water Data'!D5))),'Data Summary'!BT11="Yes"),OFFSET('Water Data'!$D$6,0,10*ROW('Water Data'!D5)),NA())</f>
        <v>55.555550000000004</v>
      </c>
      <c r="F11" s="91">
        <f ca="true">+IF(AND(ISNUMBER(OFFSET('Water Data'!$D$9,0,10*ROW('Water Data'!D5))),'Data Summary'!BU11="Yes"),OFFSET('Water Data'!$D$9,0,10*ROW('Water Data'!D5)),NA())</f>
        <v>37.351190000000003</v>
      </c>
      <c r="G11" s="91">
        <f ca="true">+IF(AND(ISNUMBER(OFFSET('Water Data'!$E$4,0,10*ROW('Water Data'!E5))),'Data Summary'!BV11="Yes"),100-OFFSET('Water Data'!$E$4,0,10*ROW('Water Data'!E5)),NA())</f>
        <v>79.139070000000004</v>
      </c>
      <c r="H11" s="91">
        <f ca="true">+IF(AND(ISNUMBER(OFFSET('Water Data'!$E$6,0,10*ROW('Water Data'!E5))),'Data Summary'!BW11="Yes"),OFFSET('Water Data'!$E$6,0,10*ROW('Water Data'!E5)),NA())</f>
        <v>74.503304999999983</v>
      </c>
      <c r="I11" s="91">
        <f ca="true">+IF(AND(ISNUMBER(OFFSET('Water Data'!$E$9,0,10*ROW('Water Data'!E5))),'Data Summary'!BX11="Yes"),OFFSET('Water Data'!$E$9,0,10*ROW('Water Data'!E5)),NA())</f>
        <v>53.145699999999998</v>
      </c>
      <c r="J11" s="91">
        <f ca="true">+IF(AND(ISNUMBER(OFFSET('Water Data'!$F$4,0,10*ROW('Water Data'!F5))),'Data Summary'!BY11="Yes"),100-OFFSET('Water Data'!$F$4,0,10*ROW('Water Data'!F5)),NA())</f>
        <v>59.631729999999997</v>
      </c>
      <c r="K11" s="91">
        <f ca="true">+IF(AND(ISNUMBER(OFFSET('Water Data'!$F$6,0,10*ROW('Water Data'!F5))),'Data Summary'!BZ11="Yes"),OFFSET('Water Data'!$F$6,0,10*ROW('Water Data'!F5)),NA())</f>
        <v>47.45042999999999</v>
      </c>
      <c r="L11" s="91">
        <f ca="true">+IF(AND(ISNUMBER(OFFSET('Water Data'!$F$9,0,10*ROW('Water Data'!F5))),'Data Summary'!CA11="Yes"),OFFSET('Water Data'!$F$9,0,10*ROW('Water Data'!F5)),NA())</f>
        <v>30.594899999999999</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f ca="true">+IF(AND(ISNUMBER(OFFSET('Water Data'!$H$4,0,10*ROW('Water Data'!H5))),'Data Summary'!CE11="Yes"),100-OFFSET('Water Data'!$H$4,0,10*ROW('Water Data'!H5)),NA())</f>
        <v>63.093710000000002</v>
      </c>
      <c r="Q11" s="91">
        <f ca="true">+IF(AND(ISNUMBER(OFFSET('Water Data'!$H$6,0,10*ROW('Water Data'!H5))),'Data Summary'!CF11="Yes"),OFFSET('Water Data'!$H$6,0,10*ROW('Water Data'!H5)),NA())</f>
        <v>52.503209999999996</v>
      </c>
      <c r="R11" s="91">
        <f ca="true">+IF(AND(ISNUMBER(OFFSET('Water Data'!$H$9,0,10*ROW('Water Data'!H5))),'Data Summary'!CG11="Yes"),OFFSET('Water Data'!$H$9,0,10*ROW('Water Data'!H5)),NA())</f>
        <v>34.72401</v>
      </c>
      <c r="S11" s="91">
        <f ca="true">+IF(AND(ISNUMBER(OFFSET('Water Data'!$I$4,0,10*ROW('Water Data'!I5))),'Data Summary'!CH11="Yes"),100-OFFSET('Water Data'!$I$4,0,10*ROW('Water Data'!I5)),NA())</f>
        <v>73.580790000000007</v>
      </c>
      <c r="T11" s="91">
        <f ca="true">+IF(AND(ISNUMBER(OFFSET('Water Data'!$I$6,0,10*ROW('Water Data'!I5))),'Data Summary'!CI11="Yes"),OFFSET('Water Data'!$I$6,0,10*ROW('Water Data'!I5)),NA())</f>
        <v>65.938865000000007</v>
      </c>
      <c r="U11" s="91">
        <f ca="true">+IF(AND(ISNUMBER(OFFSET('Water Data'!$I$9,0,10*ROW('Water Data'!I5))),'Data Summary'!CJ11="Yes"),OFFSET('Water Data'!$I$9,0,10*ROW('Water Data'!I5)),NA())</f>
        <v>46.288209999999999</v>
      </c>
      <c r="V11" s="92">
        <f ca="true">+IF(AND(ISNUMBER(OFFSET('Sanitation Data'!$D$4,0,10*ROW('Sanitation Data'!D5))),'Data Summary'!CK11="Yes"),100-OFFSET('Sanitation Data'!$D$4,0,10*ROW('Sanitation Data'!D5)),NA())</f>
        <v>61.160710000000002</v>
      </c>
      <c r="W11" s="92">
        <f ca="true">+IF(AND(ISNUMBER(OFFSET('Sanitation Data'!$D$6,0,10*ROW('Sanitation Data'!D5))),'Data Summary'!CL11="Yes"),OFFSET('Sanitation Data'!$D$6,0,10*ROW('Sanitation Data'!D5)),NA())</f>
        <v>53.819440000000007</v>
      </c>
      <c r="X11" s="92">
        <f ca="true">+IF(AND(ISNUMBER(OFFSET('Sanitation Data'!$D$10,0,10*ROW('Sanitation Data'!D5))),'Data Summary'!CM11="Yes"),OFFSET('Sanitation Data'!$D$10,0,10*ROW('Sanitation Data'!D5)),NA())</f>
        <v>38.988100000000003</v>
      </c>
      <c r="Y11" s="92">
        <f ca="true">+IF(AND(ISNUMBER(OFFSET('Sanitation Data'!$D$11,0,10*ROW('Sanitation Data'!D5))),'Data Summary'!CN11="Yes"),OFFSET('Sanitation Data'!$D$11,0,10*ROW('Sanitation Data'!D5)),NA())</f>
        <v>53.81944</v>
      </c>
      <c r="Z11" s="92">
        <f ca="true">+IF(AND(ISNUMBER(OFFSET('Sanitation Data'!$D$12,0,10*ROW('Sanitation Data'!D5))),'Data Summary'!CO11="Yes"),OFFSET('Sanitation Data'!$D$12,0,10*ROW('Sanitation Data'!D5)),NA())</f>
        <v>38.988100000000003</v>
      </c>
      <c r="AA11" s="92">
        <f ca="true">+IF(AND(ISNUMBER(OFFSET('Sanitation Data'!$E$4,0,10*ROW('Sanitation Data'!E5))),'Data Summary'!CP11="Yes"),100-OFFSET('Sanitation Data'!$E$4,0,10*ROW('Sanitation Data'!E5)),NA())</f>
        <v>79.966880000000003</v>
      </c>
      <c r="AB11" s="92">
        <f ca="true">+IF(AND(ISNUMBER(OFFSET('Sanitation Data'!$E$6,0,10*ROW('Sanitation Data'!E5))),'Data Summary'!CQ11="Yes"),OFFSET('Sanitation Data'!$E$6,0,10*ROW('Sanitation Data'!E5)),NA())</f>
        <v>73.013239999999996</v>
      </c>
      <c r="AC11" s="92">
        <f ca="true">+IF(AND(ISNUMBER(OFFSET('Sanitation Data'!$E$10,0,10*ROW('Sanitation Data'!E5))),'Data Summary'!CR11="Yes"),OFFSET('Sanitation Data'!$E$10,0,10*ROW('Sanitation Data'!E5)),NA())</f>
        <v>58.609270000000002</v>
      </c>
      <c r="AD11" s="92">
        <f ca="true">+IF(AND(ISNUMBER(OFFSET('Sanitation Data'!$E$11,0,10*ROW('Sanitation Data'!E5))),'Data Summary'!CS11="Yes"),OFFSET('Sanitation Data'!$E$11,0,10*ROW('Sanitation Data'!E5)),NA())</f>
        <v>73.013249999999999</v>
      </c>
      <c r="AE11" s="92">
        <f ca="true">+IF(AND(ISNUMBER(OFFSET('Sanitation Data'!$E$12,0,10*ROW('Sanitation Data'!E5))),'Data Summary'!CT11="Yes"),OFFSET('Sanitation Data'!$E$12,0,10*ROW('Sanitation Data'!E5)),NA())</f>
        <v>58.609270000000002</v>
      </c>
      <c r="AF11" s="92">
        <f ca="true">+IF(AND(ISNUMBER(OFFSET('Sanitation Data'!$F$4,0,10*ROW('Sanitation Data'!F5))),'Data Summary'!CU11="Yes"),100-OFFSET('Sanitation Data'!$F$4,0,10*ROW('Sanitation Data'!F5)),NA())</f>
        <v>53.116149999999998</v>
      </c>
      <c r="AG11" s="92">
        <f ca="true">+IF(AND(ISNUMBER(OFFSET('Sanitation Data'!$F$6,0,10*ROW('Sanitation Data'!F5))),'Data Summary'!CV11="Yes"),OFFSET('Sanitation Data'!$F$6,0,10*ROW('Sanitation Data'!F5)),NA())</f>
        <v>45.609070000000003</v>
      </c>
      <c r="AH11" s="92">
        <f ca="true">+IF(AND(ISNUMBER(OFFSET('Sanitation Data'!$F$10,0,10*ROW('Sanitation Data'!F5))),'Data Summary'!CW11="Yes"),OFFSET('Sanitation Data'!$F$10,0,10*ROW('Sanitation Data'!F5)),NA())</f>
        <v>30.594899999999999</v>
      </c>
      <c r="AI11" s="92">
        <f ca="true">+IF(AND(ISNUMBER(OFFSET('Sanitation Data'!$F$11,0,10*ROW('Sanitation Data'!F5))),'Data Summary'!CX11="Yes"),OFFSET('Sanitation Data'!$F$11,0,10*ROW('Sanitation Data'!F5)),NA())</f>
        <v>45.609070000000003</v>
      </c>
      <c r="AJ11" s="92">
        <f ca="true">+IF(AND(ISNUMBER(OFFSET('Sanitation Data'!$F$12,0,10*ROW('Sanitation Data'!F5))),'Data Summary'!CY11="Yes"),OFFSET('Sanitation Data'!$F$12,0,10*ROW('Sanitation Data'!F5)),NA())</f>
        <v>30.594899999999999</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f ca="true">+IF(AND(ISNUMBER(OFFSET('Sanitation Data'!$H$4,0,10*ROW('Sanitation Data'!H5))),'Data Summary'!DE11="Yes"),100-OFFSET('Sanitation Data'!$H$4,0,10*ROW('Sanitation Data'!H5)),NA())</f>
        <v>58.023110000000003</v>
      </c>
      <c r="AQ11" s="92">
        <f ca="true">+IF(AND(ISNUMBER(OFFSET('Sanitation Data'!$H$6,0,10*ROW('Sanitation Data'!H5))),'Data Summary'!DF11="Yes"),OFFSET('Sanitation Data'!$H$6,0,10*ROW('Sanitation Data'!H5)),NA())</f>
        <v>50.834399999999995</v>
      </c>
      <c r="AR11" s="92">
        <f ca="true">+IF(AND(ISNUMBER(OFFSET('Sanitation Data'!$H$10,0,10*ROW('Sanitation Data'!H5))),'Data Summary'!DG11="Yes"),OFFSET('Sanitation Data'!$H$10,0,10*ROW('Sanitation Data'!H5)),NA())</f>
        <v>36.777920000000002</v>
      </c>
      <c r="AS11" s="92">
        <f ca="true">+IF(AND(ISNUMBER(OFFSET('Sanitation Data'!$H$11,0,10*ROW('Sanitation Data'!H5))),'Data Summary'!DH11="Yes"),OFFSET('Sanitation Data'!$H$11,0,10*ROW('Sanitation Data'!H5)),NA())</f>
        <v>50.834400000000002</v>
      </c>
      <c r="AT11" s="92">
        <f ca="true">+IF(AND(ISNUMBER(OFFSET('Sanitation Data'!$H$12,0,10*ROW('Sanitation Data'!H5))),'Data Summary'!DI11="Yes"),OFFSET('Sanitation Data'!$H$12,0,10*ROW('Sanitation Data'!H5)),NA())</f>
        <v>36.777920000000002</v>
      </c>
      <c r="AU11" s="92">
        <f ca="true">+IF(AND(ISNUMBER(OFFSET('Sanitation Data'!$I$4,0,10*ROW('Sanitation Data'!I5))),'Data Summary'!DJ11="Yes"),100-OFFSET('Sanitation Data'!$I$4,0,10*ROW('Sanitation Data'!I5)),NA())</f>
        <v>71.834059999999994</v>
      </c>
      <c r="AV11" s="92">
        <f ca="true">+IF(AND(ISNUMBER(OFFSET('Sanitation Data'!$I$6,0,10*ROW('Sanitation Data'!I5))),'Data Summary'!DK11="Yes"),OFFSET('Sanitation Data'!$I$6,0,10*ROW('Sanitation Data'!I5)),NA())</f>
        <v>63.973799999999997</v>
      </c>
      <c r="AW11" s="92">
        <f ca="true">+IF(AND(ISNUMBER(OFFSET('Sanitation Data'!$I$10,0,10*ROW('Sanitation Data'!I5))),'Data Summary'!DL11="Yes"),OFFSET('Sanitation Data'!$I$10,0,10*ROW('Sanitation Data'!I5)),NA())</f>
        <v>46.506549999999997</v>
      </c>
      <c r="AX11" s="92">
        <f ca="true">+IF(AND(ISNUMBER(OFFSET('Sanitation Data'!$I$11,0,10*ROW('Sanitation Data'!I5))),'Data Summary'!DM11="Yes"),OFFSET('Sanitation Data'!$I$11,0,10*ROW('Sanitation Data'!I5)),NA())</f>
        <v>63.973799999999997</v>
      </c>
      <c r="AY11" s="92">
        <f ca="true">+IF(AND(ISNUMBER(OFFSET('Sanitation Data'!$I$12,0,10*ROW('Sanitation Data'!I5))),'Data Summary'!DN11="Yes"),OFFSET('Sanitation Data'!$I$12,0,10*ROW('Sanitation Data'!I5)),NA())</f>
        <v>46.506549999999997</v>
      </c>
      <c r="AZ11" s="93">
        <f ca="true">+IF(AND(ISNUMBER(OFFSET('Hygiene Data'!$D$5,0,10*ROW('Hygiene Data'!D5))),'Data Summary'!DO11="Yes"),OFFSET('Hygiene Data'!$D$5,0,10*ROW('Hygiene Data'!D5)),NA())</f>
        <v>49.503970000000002</v>
      </c>
      <c r="BA11" s="93">
        <f ca="true">+IF(AND(ISNUMBER(OFFSET('Hygiene Data'!$D$7,0,10*ROW('Hygiene Data'!D5))),'Data Summary'!DP11="Yes"),OFFSET('Hygiene Data'!$D$7,0,10*ROW('Hygiene Data'!D5)),NA())</f>
        <v>45.03969</v>
      </c>
      <c r="BB11" s="93">
        <f ca="true">+IF(AND(ISNUMBER(OFFSET('Hygiene Data'!$D$9,0,10*ROW('Hygiene Data'!D5))),'Data Summary'!DQ11="Yes"),OFFSET('Hygiene Data'!$D$9,0,10*ROW('Hygiene Data'!D5)),NA())</f>
        <v>32.440480000000001</v>
      </c>
      <c r="BC11" s="93">
        <f ca="true">+IF(AND(ISNUMBER(OFFSET('Hygiene Data'!$E$5,0,10*ROW('Hygiene Data'!E5))),'Data Summary'!DR11="Yes"),OFFSET('Hygiene Data'!$E$5,0,10*ROW('Hygiene Data'!E5)),NA())</f>
        <v>70.529799999999994</v>
      </c>
      <c r="BD11" s="93">
        <f ca="true">+IF(AND(ISNUMBER(OFFSET('Hygiene Data'!$E$7,0,10*ROW('Hygiene Data'!E5))),'Data Summary'!DS11="Yes"),OFFSET('Hygiene Data'!$E$7,0,10*ROW('Hygiene Data'!E5)),NA())</f>
        <v>65.066230000000004</v>
      </c>
      <c r="BE11" s="93">
        <f ca="true">+IF(AND(ISNUMBER(OFFSET('Hygiene Data'!$E$9,0,10*ROW('Hygiene Data'!E5))),'Data Summary'!DT11="Yes"),OFFSET('Hygiene Data'!$E$9,0,10*ROW('Hygiene Data'!E5)),NA())</f>
        <v>49.33775</v>
      </c>
      <c r="BF11" s="93">
        <f ca="true">+IF(AND(ISNUMBER(OFFSET('Hygiene Data'!$F$5,0,10*ROW('Hygiene Data'!F5))),'Data Summary'!DU11="Yes"),OFFSET('Hygiene Data'!$F$5,0,10*ROW('Hygiene Data'!F5)),NA())</f>
        <v>40.509920000000001</v>
      </c>
      <c r="BG11" s="93">
        <f ca="true">+IF(AND(ISNUMBER(OFFSET('Hygiene Data'!$F$7,0,10*ROW('Hygiene Data'!F5))),'Data Summary'!DV11="Yes"),OFFSET('Hygiene Data'!$F$7,0,10*ROW('Hygiene Data'!F5)),NA())</f>
        <v>36.473079999999996</v>
      </c>
      <c r="BH11" s="93">
        <f ca="true">+IF(AND(ISNUMBER(OFFSET('Hygiene Data'!$F$9,0,10*ROW('Hygiene Data'!F5))),'Data Summary'!DW11="Yes"),OFFSET('Hygiene Data'!$F$9,0,10*ROW('Hygiene Data'!F5)),NA())</f>
        <v>25.21246</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f ca="true">+IF(AND(ISNUMBER(OFFSET('Hygiene Data'!$H$5,0,10*ROW('Hygiene Data'!H5))),'Data Summary'!EA11="Yes"),OFFSET('Hygiene Data'!$H$5,0,10*ROW('Hygiene Data'!H5)),NA())</f>
        <v>45.69961</v>
      </c>
      <c r="BM11" s="93">
        <f ca="true">+IF(AND(ISNUMBER(OFFSET('Hygiene Data'!$H$7,0,10*ROW('Hygiene Data'!H5))),'Data Summary'!EB11="Yes"),OFFSET('Hygiene Data'!$H$7,0,10*ROW('Hygiene Data'!H5)),NA())</f>
        <v>41.399230000000003</v>
      </c>
      <c r="BN11" s="93">
        <f ca="true">+IF(AND(ISNUMBER(OFFSET('Hygiene Data'!$H$9,0,10*ROW('Hygiene Data'!H5))),'Data Summary'!EC11="Yes"),OFFSET('Hygiene Data'!$H$9,0,10*ROW('Hygiene Data'!H5)),NA())</f>
        <v>29.26829</v>
      </c>
      <c r="BO11" s="93">
        <f ca="true">+IF(AND(ISNUMBER(OFFSET('Hygiene Data'!$I$5,0,10*ROW('Hygiene Data'!I5))),'Data Summary'!ED11="Yes"),OFFSET('Hygiene Data'!$I$5,0,10*ROW('Hygiene Data'!I5)),NA())</f>
        <v>62.445410000000003</v>
      </c>
      <c r="BP11" s="93">
        <f ca="true">+IF(AND(ISNUMBER(OFFSET('Hygiene Data'!$I$7,0,10*ROW('Hygiene Data'!I5))),'Data Summary'!EE11="Yes"),OFFSET('Hygiene Data'!$I$7,0,10*ROW('Hygiene Data'!I5)),NA())</f>
        <v>57.423580000000001</v>
      </c>
      <c r="BQ11" s="93">
        <f ca="true">+IF(AND(ISNUMBER(OFFSET('Hygiene Data'!$I$9,0,10*ROW('Hygiene Data'!I5))),'Data Summary'!EF11="Yes"),OFFSET('Hygiene Data'!$I$9,0,10*ROW('Hygiene Data'!I5)),NA())</f>
        <v>43.231439999999999</v>
      </c>
    </row>
    <row xmlns:x14ac="http://schemas.microsoft.com/office/spreadsheetml/2009/9/ac" r="12" x14ac:dyDescent="0.2">
      <c r="A12" s="339" t="e">
        <f ca="true">+RIGHT('Data Summary'!A12,LEN('Data Summary'!A12)-9)</f>
        <v>#VALUE!</v>
      </c>
      <c r="B12" s="35" t="str">
        <f ca="true">+IF(ISTEXT('Data Summary'!B12),'Data Summary'!B12,"")</f>
        <v/>
      </c>
      <c r="C12" s="338"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39" t="e">
        <f ca="true">+RIGHT('Data Summary'!A13,LEN('Data Summary'!A13)-9)</f>
        <v>#VALUE!</v>
      </c>
      <c r="B13" s="35" t="str">
        <f ca="true">+IF(ISTEXT('Data Summary'!B13),'Data Summary'!B13,"")</f>
        <v/>
      </c>
      <c r="C13" s="338"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39" t="e">
        <f ca="true">+RIGHT('Data Summary'!A14,LEN('Data Summary'!A14)-9)</f>
        <v>#VALUE!</v>
      </c>
      <c r="B14" s="35" t="str">
        <f ca="true">+IF(ISTEXT('Data Summary'!B14),'Data Summary'!B14,"")</f>
        <v/>
      </c>
      <c r="C14" s="338"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39" t="e">
        <f ca="true">+RIGHT('Data Summary'!A15,LEN('Data Summary'!A15)-9)</f>
        <v>#VALUE!</v>
      </c>
      <c r="B15" s="35" t="str">
        <f ca="true">+IF(ISTEXT('Data Summary'!B15),'Data Summary'!B15,"")</f>
        <v/>
      </c>
      <c r="C15" s="338"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9" t="e">
        <f ca="true">+RIGHT('Data Summary'!A16,LEN('Data Summary'!A16)-9)</f>
        <v>#VALUE!</v>
      </c>
      <c r="B16" s="35" t="str">
        <f ca="true">+IF(ISTEXT('Data Summary'!B16),'Data Summary'!B16,"")</f>
        <v/>
      </c>
      <c r="C16" s="338"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9" t="e">
        <f ca="true">+RIGHT('Data Summary'!A17,LEN('Data Summary'!A17)-9)</f>
        <v>#VALUE!</v>
      </c>
      <c r="B17" s="35" t="str">
        <f ca="true">+IF(ISTEXT('Data Summary'!B17),'Data Summary'!B17,"")</f>
        <v/>
      </c>
      <c r="C17" s="338"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9" t="e">
        <f ca="true">+RIGHT('Data Summary'!A18,LEN('Data Summary'!A18)-9)</f>
        <v>#VALUE!</v>
      </c>
      <c r="B18" s="35" t="str">
        <f ca="true">+IF(ISTEXT('Data Summary'!B18),'Data Summary'!B18,"")</f>
        <v/>
      </c>
      <c r="C18" s="338"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9" t="e">
        <f ca="true">+RIGHT('Data Summary'!A19,LEN('Data Summary'!A19)-9)</f>
        <v>#VALUE!</v>
      </c>
      <c r="B19" s="35" t="str">
        <f ca="true">+IF(ISTEXT('Data Summary'!B19),'Data Summary'!B19,"")</f>
        <v/>
      </c>
      <c r="C19" s="338"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9" t="e">
        <f ca="true">+RIGHT('Data Summary'!A20,LEN('Data Summary'!A20)-9)</f>
        <v>#VALUE!</v>
      </c>
      <c r="B20" s="35" t="str">
        <f ca="true">+IF(ISTEXT('Data Summary'!B20),'Data Summary'!B20,"")</f>
        <v/>
      </c>
      <c r="C20" s="338"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9" t="e">
        <f ca="true">+RIGHT('Data Summary'!A21,LEN('Data Summary'!A21)-9)</f>
        <v>#VALUE!</v>
      </c>
      <c r="B21" s="35" t="str">
        <f ca="true">+IF(ISTEXT('Data Summary'!B21),'Data Summary'!B21,"")</f>
        <v/>
      </c>
      <c r="C21" s="338"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9" t="e">
        <f ca="true">+RIGHT('Data Summary'!A22,LEN('Data Summary'!A22)-9)</f>
        <v>#VALUE!</v>
      </c>
      <c r="B22" s="35" t="str">
        <f ca="true">+IF(ISTEXT('Data Summary'!B22),'Data Summary'!B22,"")</f>
        <v/>
      </c>
      <c r="C22" s="338"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9" t="e">
        <f ca="true">+RIGHT('Data Summary'!A23,LEN('Data Summary'!A23)-9)</f>
        <v>#VALUE!</v>
      </c>
      <c r="B23" s="35" t="str">
        <f ca="true">+IF(ISTEXT('Data Summary'!B23),'Data Summary'!B23,"")</f>
        <v/>
      </c>
      <c r="C23" s="338"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9" t="e">
        <f ca="true">+RIGHT('Data Summary'!A24,LEN('Data Summary'!A24)-9)</f>
        <v>#VALUE!</v>
      </c>
      <c r="B24" s="35" t="str">
        <f ca="true">+IF(ISTEXT('Data Summary'!B24),'Data Summary'!B24,"")</f>
        <v/>
      </c>
      <c r="C24" s="338"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9" t="e">
        <f ca="true">+RIGHT('Data Summary'!A25,LEN('Data Summary'!A25)-9)</f>
        <v>#VALUE!</v>
      </c>
      <c r="B25" s="35" t="str">
        <f ca="true">+IF(ISTEXT('Data Summary'!B25),'Data Summary'!B25,"")</f>
        <v/>
      </c>
      <c r="C25" s="338"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9" t="e">
        <f ca="true">+RIGHT('Data Summary'!A26,LEN('Data Summary'!A26)-9)</f>
        <v>#VALUE!</v>
      </c>
      <c r="B26" s="35" t="str">
        <f ca="true">+IF(ISTEXT('Data Summary'!B26),'Data Summary'!B26,"")</f>
        <v/>
      </c>
      <c r="C26" s="338"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9" t="e">
        <f ca="true">+RIGHT('Data Summary'!A27,LEN('Data Summary'!A27)-9)</f>
        <v>#VALUE!</v>
      </c>
      <c r="B27" s="35" t="str">
        <f ca="true">+IF(ISTEXT('Data Summary'!B27),'Data Summary'!B27,"")</f>
        <v/>
      </c>
      <c r="C27" s="338"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9" t="e">
        <f ca="true">+RIGHT('Data Summary'!A28,LEN('Data Summary'!A28)-9)</f>
        <v>#VALUE!</v>
      </c>
      <c r="B28" s="35" t="str">
        <f ca="true">+IF(ISTEXT('Data Summary'!B28),'Data Summary'!B28,"")</f>
        <v/>
      </c>
      <c r="C28" s="338"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9" t="e">
        <f ca="true">+RIGHT('Data Summary'!A29,LEN('Data Summary'!A29)-9)</f>
        <v>#VALUE!</v>
      </c>
      <c r="B29" s="35" t="str">
        <f ca="true">+IF(ISTEXT('Data Summary'!B29),'Data Summary'!B29,"")</f>
        <v/>
      </c>
      <c r="C29" s="338"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9" t="e">
        <f ca="true">+RIGHT('Data Summary'!A30,LEN('Data Summary'!A30)-9)</f>
        <v>#VALUE!</v>
      </c>
      <c r="B30" s="35" t="str">
        <f ca="true">+IF(ISTEXT('Data Summary'!B30),'Data Summary'!B30,"")</f>
        <v/>
      </c>
      <c r="C30" s="338"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9" t="e">
        <f ca="true">+RIGHT('Data Summary'!A31,LEN('Data Summary'!A31)-9)</f>
        <v>#VALUE!</v>
      </c>
      <c r="B31" s="35" t="str">
        <f ca="true">+IF(ISTEXT('Data Summary'!B31),'Data Summary'!B31,"")</f>
        <v/>
      </c>
      <c r="C31" s="338"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9" t="e">
        <f ca="true">+RIGHT('Data Summary'!A32,LEN('Data Summary'!A32)-9)</f>
        <v>#VALUE!</v>
      </c>
      <c r="B32" s="35" t="str">
        <f ca="true">+IF(ISTEXT('Data Summary'!B32),'Data Summary'!B32,"")</f>
        <v/>
      </c>
      <c r="C32" s="338"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9" t="e">
        <f ca="true">+RIGHT('Data Summary'!A33,LEN('Data Summary'!A33)-9)</f>
        <v>#VALUE!</v>
      </c>
      <c r="B33" s="35" t="str">
        <f ca="true">+IF(ISTEXT('Data Summary'!B33),'Data Summary'!B33,"")</f>
        <v/>
      </c>
      <c r="C33" s="338"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9" t="e">
        <f ca="true">+RIGHT('Data Summary'!A34,LEN('Data Summary'!A34)-9)</f>
        <v>#VALUE!</v>
      </c>
      <c r="B34" s="35" t="str">
        <f ca="true">+IF(ISTEXT('Data Summary'!B34),'Data Summary'!B34,"")</f>
        <v/>
      </c>
      <c r="C34" s="338"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9" t="e">
        <f ca="true">+RIGHT('Data Summary'!A35,LEN('Data Summary'!A35)-9)</f>
        <v>#VALUE!</v>
      </c>
      <c r="B35" s="35" t="str">
        <f ca="true">+IF(ISTEXT('Data Summary'!B35),'Data Summary'!B35,"")</f>
        <v/>
      </c>
      <c r="C35" s="338"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9" t="e">
        <f ca="true">+RIGHT('Data Summary'!A36,LEN('Data Summary'!A36)-9)</f>
        <v>#VALUE!</v>
      </c>
      <c r="B36" s="35" t="str">
        <f ca="true">+IF(ISTEXT('Data Summary'!B36),'Data Summary'!B36,"")</f>
        <v/>
      </c>
      <c r="C36" s="338"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9" t="e">
        <f ca="true">+RIGHT('Data Summary'!A37,LEN('Data Summary'!A37)-9)</f>
        <v>#VALUE!</v>
      </c>
      <c r="B37" s="35" t="str">
        <f ca="true">+IF(ISTEXT('Data Summary'!B37),'Data Summary'!B37,"")</f>
        <v/>
      </c>
      <c r="C37" s="338"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9" t="e">
        <f ca="true">+RIGHT('Data Summary'!A38,LEN('Data Summary'!A38)-9)</f>
        <v>#VALUE!</v>
      </c>
      <c r="B38" s="35" t="str">
        <f ca="true">+IF(ISTEXT('Data Summary'!B38),'Data Summary'!B38,"")</f>
        <v/>
      </c>
      <c r="C38" s="338"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9" t="e">
        <f ca="true">+RIGHT('Data Summary'!A39,LEN('Data Summary'!A39)-9)</f>
        <v>#VALUE!</v>
      </c>
      <c r="B39" s="35" t="str">
        <f ca="true">+IF(ISTEXT('Data Summary'!B39),'Data Summary'!B39,"")</f>
        <v/>
      </c>
      <c r="C39" s="338"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9" t="e">
        <f ca="true">+RIGHT('Data Summary'!A40,LEN('Data Summary'!A40)-9)</f>
        <v>#VALUE!</v>
      </c>
      <c r="B40" s="35" t="str">
        <f ca="true">+IF(ISTEXT('Data Summary'!B40),'Data Summary'!B40,"")</f>
        <v/>
      </c>
      <c r="C40" s="338"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9" t="e">
        <f ca="true">+RIGHT('Data Summary'!A41,LEN('Data Summary'!A41)-9)</f>
        <v>#VALUE!</v>
      </c>
      <c r="B41" s="35" t="str">
        <f ca="true">+IF(ISTEXT('Data Summary'!B41),'Data Summary'!B41,"")</f>
        <v/>
      </c>
      <c r="C41" s="338"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9" t="e">
        <f ca="true">+RIGHT('Data Summary'!A42,LEN('Data Summary'!A42)-9)</f>
        <v>#VALUE!</v>
      </c>
      <c r="B42" s="35" t="str">
        <f ca="true">+IF(ISTEXT('Data Summary'!B42),'Data Summary'!B42,"")</f>
        <v/>
      </c>
      <c r="C42" s="338"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9" t="e">
        <f ca="true">+RIGHT('Data Summary'!A43,LEN('Data Summary'!A43)-9)</f>
        <v>#VALUE!</v>
      </c>
      <c r="B43" s="35" t="str">
        <f ca="true">+IF(ISTEXT('Data Summary'!B43),'Data Summary'!B43,"")</f>
        <v/>
      </c>
      <c r="C43" s="338"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9" t="e">
        <f ca="true">+RIGHT('Data Summary'!A44,LEN('Data Summary'!A44)-9)</f>
        <v>#VALUE!</v>
      </c>
      <c r="B44" s="35" t="str">
        <f ca="true">+IF(ISTEXT('Data Summary'!B44),'Data Summary'!B44,"")</f>
        <v/>
      </c>
      <c r="C44" s="338"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9" t="e">
        <f ca="true">+RIGHT('Data Summary'!A45,LEN('Data Summary'!A45)-9)</f>
        <v>#VALUE!</v>
      </c>
      <c r="B45" s="35" t="str">
        <f ca="true">+IF(ISTEXT('Data Summary'!B45),'Data Summary'!B45,"")</f>
        <v/>
      </c>
      <c r="C45" s="338"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9" t="e">
        <f ca="true">+RIGHT('Data Summary'!A46,LEN('Data Summary'!A46)-9)</f>
        <v>#VALUE!</v>
      </c>
      <c r="B46" s="35" t="str">
        <f ca="true">+IF(ISTEXT('Data Summary'!B46),'Data Summary'!B46,"")</f>
        <v/>
      </c>
      <c r="C46" s="338"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9" t="e">
        <f ca="true">+RIGHT('Data Summary'!A47,LEN('Data Summary'!A47)-9)</f>
        <v>#VALUE!</v>
      </c>
      <c r="B47" s="35" t="str">
        <f ca="true">+IF(ISTEXT('Data Summary'!B47),'Data Summary'!B47,"")</f>
        <v/>
      </c>
      <c r="C47" s="338"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9" t="e">
        <f ca="true">+RIGHT('Data Summary'!A48,LEN('Data Summary'!A48)-9)</f>
        <v>#VALUE!</v>
      </c>
      <c r="B48" s="35" t="str">
        <f ca="true">+IF(ISTEXT('Data Summary'!B48),'Data Summary'!B48,"")</f>
        <v/>
      </c>
      <c r="C48" s="338"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9" t="e">
        <f ca="true">+RIGHT('Data Summary'!A49,LEN('Data Summary'!A49)-9)</f>
        <v>#VALUE!</v>
      </c>
      <c r="B49" s="35" t="str">
        <f ca="true">+IF(ISTEXT('Data Summary'!B49),'Data Summary'!B49,"")</f>
        <v/>
      </c>
      <c r="C49" s="338"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9" t="e">
        <f ca="true">+RIGHT('Data Summary'!A50,LEN('Data Summary'!A50)-9)</f>
        <v>#VALUE!</v>
      </c>
      <c r="B50" s="35" t="str">
        <f ca="true">+IF(ISTEXT('Data Summary'!B50),'Data Summary'!B50,"")</f>
        <v/>
      </c>
      <c r="C50" s="338"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9" t="e">
        <f ca="true">+RIGHT('Data Summary'!A51,LEN('Data Summary'!A51)-9)</f>
        <v>#VALUE!</v>
      </c>
      <c r="B51" s="35" t="str">
        <f ca="true">+IF(ISTEXT('Data Summary'!B51),'Data Summary'!B51,"")</f>
        <v/>
      </c>
      <c r="C51" s="338"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9" t="e">
        <f ca="true">+RIGHT('Data Summary'!A52,LEN('Data Summary'!A52)-9)</f>
        <v>#VALUE!</v>
      </c>
      <c r="B52" s="35" t="str">
        <f ca="true">+IF(ISTEXT('Data Summary'!B52),'Data Summary'!B52,"")</f>
        <v/>
      </c>
      <c r="C52" s="338"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9" t="e">
        <f ca="true">+RIGHT('Data Summary'!A53,LEN('Data Summary'!A53)-9)</f>
        <v>#VALUE!</v>
      </c>
      <c r="B53" s="35" t="str">
        <f ca="true">+IF(ISTEXT('Data Summary'!B53),'Data Summary'!B53,"")</f>
        <v/>
      </c>
      <c r="C53" s="338"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9" t="e">
        <f ca="true">+RIGHT('Data Summary'!A54,LEN('Data Summary'!A54)-9)</f>
        <v>#VALUE!</v>
      </c>
      <c r="B54" s="35" t="str">
        <f ca="true">+IF(ISTEXT('Data Summary'!B54),'Data Summary'!B54,"")</f>
        <v/>
      </c>
      <c r="C54" s="338"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9" t="e">
        <f ca="true">+RIGHT('Data Summary'!A55,LEN('Data Summary'!A55)-9)</f>
        <v>#VALUE!</v>
      </c>
      <c r="B55" s="35" t="str">
        <f ca="true">+IF(ISTEXT('Data Summary'!B55),'Data Summary'!B55,"")</f>
        <v/>
      </c>
      <c r="C55" s="338"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9" t="e">
        <f ca="true">+RIGHT('Data Summary'!A56,LEN('Data Summary'!A56)-9)</f>
        <v>#VALUE!</v>
      </c>
      <c r="B56" s="35" t="str">
        <f ca="true">+IF(ISTEXT('Data Summary'!B56),'Data Summary'!B56,"")</f>
        <v/>
      </c>
      <c r="C56" s="338"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9" t="e">
        <f ca="true">+RIGHT('Data Summary'!A57,LEN('Data Summary'!A57)-9)</f>
        <v>#VALUE!</v>
      </c>
      <c r="B57" s="35" t="str">
        <f ca="true">+IF(ISTEXT('Data Summary'!B57),'Data Summary'!B57,"")</f>
        <v/>
      </c>
      <c r="C57" s="338"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9" t="e">
        <f ca="true">+RIGHT('Data Summary'!A58,LEN('Data Summary'!A58)-9)</f>
        <v>#VALUE!</v>
      </c>
      <c r="B58" s="35" t="str">
        <f ca="true">+IF(ISTEXT('Data Summary'!B58),'Data Summary'!B58,"")</f>
        <v/>
      </c>
      <c r="C58" s="338"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9" t="e">
        <f ca="true">+RIGHT('Data Summary'!A59,LEN('Data Summary'!A59)-9)</f>
        <v>#VALUE!</v>
      </c>
      <c r="B59" s="35" t="str">
        <f ca="true">+IF(ISTEXT('Data Summary'!B59),'Data Summary'!B59,"")</f>
        <v/>
      </c>
      <c r="C59" s="338"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9" t="e">
        <f ca="true">+RIGHT('Data Summary'!A60,LEN('Data Summary'!A60)-9)</f>
        <v>#VALUE!</v>
      </c>
      <c r="B60" s="35" t="str">
        <f ca="true">+IF(ISTEXT('Data Summary'!B60),'Data Summary'!B60,"")</f>
        <v/>
      </c>
      <c r="C60" s="338"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9" t="e">
        <f ca="true">+RIGHT('Data Summary'!A61,LEN('Data Summary'!A61)-9)</f>
        <v>#VALUE!</v>
      </c>
      <c r="B61" s="35" t="str">
        <f ca="true">+IF(ISTEXT('Data Summary'!B61),'Data Summary'!B61,"")</f>
        <v/>
      </c>
      <c r="C61" s="338"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9" t="e">
        <f ca="true">+RIGHT('Data Summary'!A62,LEN('Data Summary'!A62)-9)</f>
        <v>#VALUE!</v>
      </c>
      <c r="B62" s="35" t="str">
        <f ca="true">+IF(ISTEXT('Data Summary'!B62),'Data Summary'!B62,"")</f>
        <v/>
      </c>
      <c r="C62" s="338"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9" t="e">
        <f ca="true">+RIGHT('Data Summary'!A63,LEN('Data Summary'!A63)-9)</f>
        <v>#VALUE!</v>
      </c>
      <c r="B63" s="35" t="str">
        <f ca="true">+IF(ISTEXT('Data Summary'!B63),'Data Summary'!B63,"")</f>
        <v/>
      </c>
      <c r="C63" s="338"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9" t="e">
        <f ca="true">+RIGHT('Data Summary'!A64,LEN('Data Summary'!A64)-9)</f>
        <v>#VALUE!</v>
      </c>
      <c r="B64" s="35" t="str">
        <f ca="true">+IF(ISTEXT('Data Summary'!B64),'Data Summary'!B64,"")</f>
        <v/>
      </c>
      <c r="C64" s="338"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9" t="e">
        <f ca="true">+RIGHT('Data Summary'!A65,LEN('Data Summary'!A65)-9)</f>
        <v>#VALUE!</v>
      </c>
      <c r="B65" s="35" t="str">
        <f ca="true">+IF(ISTEXT('Data Summary'!B65),'Data Summary'!B65,"")</f>
        <v/>
      </c>
      <c r="C65" s="338"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9" t="e">
        <f ca="true">+RIGHT('Data Summary'!A66,LEN('Data Summary'!A66)-9)</f>
        <v>#VALUE!</v>
      </c>
      <c r="B66" s="35" t="str">
        <f ca="true">+IF(ISTEXT('Data Summary'!B66),'Data Summary'!B66,"")</f>
        <v/>
      </c>
      <c r="C66" s="338"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9" t="e">
        <f ca="true">+RIGHT('Data Summary'!A67,LEN('Data Summary'!A67)-9)</f>
        <v>#VALUE!</v>
      </c>
      <c r="B67" s="35" t="str">
        <f ca="true">+IF(ISTEXT('Data Summary'!B67),'Data Summary'!B67,"")</f>
        <v/>
      </c>
      <c r="C67" s="338"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9" t="e">
        <f ca="true">+RIGHT('Data Summary'!A68,LEN('Data Summary'!A68)-9)</f>
        <v>#VALUE!</v>
      </c>
      <c r="B68" s="35" t="str">
        <f ca="true">+IF(ISTEXT('Data Summary'!B68),'Data Summary'!B68,"")</f>
        <v/>
      </c>
      <c r="C68" s="338"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9" t="e">
        <f ca="true">+RIGHT('Data Summary'!A69,LEN('Data Summary'!A69)-9)</f>
        <v>#VALUE!</v>
      </c>
      <c r="B69" s="35" t="str">
        <f ca="true">+IF(ISTEXT('Data Summary'!B69),'Data Summary'!B69,"")</f>
        <v/>
      </c>
      <c r="C69" s="338"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9" t="e">
        <f ca="true">+RIGHT('Data Summary'!A70,LEN('Data Summary'!A70)-9)</f>
        <v>#VALUE!</v>
      </c>
      <c r="B70" s="35" t="str">
        <f ca="true">+IF(ISTEXT('Data Summary'!B70),'Data Summary'!B70,"")</f>
        <v/>
      </c>
      <c r="C70" s="338"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9" t="e">
        <f ca="true">+RIGHT('Data Summary'!A71,LEN('Data Summary'!A71)-9)</f>
        <v>#VALUE!</v>
      </c>
      <c r="B71" s="35" t="str">
        <f ca="true">+IF(ISTEXT('Data Summary'!B71),'Data Summary'!B71,"")</f>
        <v/>
      </c>
      <c r="C71" s="338"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9" t="e">
        <f ca="true">+RIGHT('Data Summary'!A72,LEN('Data Summary'!A72)-9)</f>
        <v>#VALUE!</v>
      </c>
      <c r="B72" s="35" t="str">
        <f ca="true">+IF(ISTEXT('Data Summary'!B72),'Data Summary'!B72,"")</f>
        <v/>
      </c>
      <c r="C72" s="338"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9" t="e">
        <f ca="true">+RIGHT('Data Summary'!A73,LEN('Data Summary'!A73)-9)</f>
        <v>#VALUE!</v>
      </c>
      <c r="B73" s="35" t="str">
        <f ca="true">+IF(ISTEXT('Data Summary'!B73),'Data Summary'!B73,"")</f>
        <v/>
      </c>
      <c r="C73" s="338"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9" t="e">
        <f ca="true">+RIGHT('Data Summary'!A74,LEN('Data Summary'!A74)-9)</f>
        <v>#VALUE!</v>
      </c>
      <c r="B74" s="35" t="str">
        <f ca="true">+IF(ISTEXT('Data Summary'!B74),'Data Summary'!B74,"")</f>
        <v/>
      </c>
      <c r="C74" s="338"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9" t="e">
        <f ca="true">+RIGHT('Data Summary'!A75,LEN('Data Summary'!A75)-9)</f>
        <v>#VALUE!</v>
      </c>
      <c r="B75" s="35" t="str">
        <f ca="true">+IF(ISTEXT('Data Summary'!B75),'Data Summary'!B75,"")</f>
        <v/>
      </c>
      <c r="C75" s="338"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9" t="e">
        <f ca="true">+RIGHT('Data Summary'!A76,LEN('Data Summary'!A76)-9)</f>
        <v>#VALUE!</v>
      </c>
      <c r="B76" s="35" t="str">
        <f ca="true">+IF(ISTEXT('Data Summary'!B76),'Data Summary'!B76,"")</f>
        <v/>
      </c>
      <c r="C76" s="338"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9" t="e">
        <f ca="true">+RIGHT('Data Summary'!A77,LEN('Data Summary'!A77)-9)</f>
        <v>#VALUE!</v>
      </c>
      <c r="B77" s="35" t="str">
        <f ca="true">+IF(ISTEXT('Data Summary'!B77),'Data Summary'!B77,"")</f>
        <v/>
      </c>
      <c r="C77" s="338"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9" t="e">
        <f ca="true">+RIGHT('Data Summary'!A78,LEN('Data Summary'!A78)-9)</f>
        <v>#VALUE!</v>
      </c>
      <c r="B78" s="35" t="str">
        <f ca="true">+IF(ISTEXT('Data Summary'!B78),'Data Summary'!B78,"")</f>
        <v/>
      </c>
      <c r="C78" s="338"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9" t="e">
        <f ca="true">+RIGHT('Data Summary'!A79,LEN('Data Summary'!A79)-9)</f>
        <v>#VALUE!</v>
      </c>
      <c r="B79" s="35" t="str">
        <f ca="true">+IF(ISTEXT('Data Summary'!B79),'Data Summary'!B79,"")</f>
        <v/>
      </c>
      <c r="C79" s="338"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9" t="e">
        <f ca="true">+RIGHT('Data Summary'!A80,LEN('Data Summary'!A80)-9)</f>
        <v>#VALUE!</v>
      </c>
      <c r="B80" s="35" t="str">
        <f ca="true">+IF(ISTEXT('Data Summary'!B80),'Data Summary'!B80,"")</f>
        <v/>
      </c>
      <c r="C80" s="338"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9" t="e">
        <f ca="true">+RIGHT('Data Summary'!A81,LEN('Data Summary'!A81)-9)</f>
        <v>#VALUE!</v>
      </c>
      <c r="B81" s="35" t="str">
        <f ca="true">+IF(ISTEXT('Data Summary'!B81),'Data Summary'!B81,"")</f>
        <v/>
      </c>
      <c r="C81" s="338"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9" t="e">
        <f ca="true">+RIGHT('Data Summary'!A82,LEN('Data Summary'!A82)-9)</f>
        <v>#VALUE!</v>
      </c>
      <c r="B82" s="35" t="str">
        <f ca="true">+IF(ISTEXT('Data Summary'!B82),'Data Summary'!B82,"")</f>
        <v/>
      </c>
      <c r="C82" s="338"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9" t="e">
        <f ca="true">+RIGHT('Data Summary'!A83,LEN('Data Summary'!A83)-9)</f>
        <v>#VALUE!</v>
      </c>
      <c r="B83" s="35" t="str">
        <f ca="true">+IF(ISTEXT('Data Summary'!B83),'Data Summary'!B83,"")</f>
        <v/>
      </c>
      <c r="C83" s="338"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9" t="e">
        <f ca="true">+RIGHT('Data Summary'!A84,LEN('Data Summary'!A84)-9)</f>
        <v>#VALUE!</v>
      </c>
      <c r="B84" s="35" t="str">
        <f ca="true">+IF(ISTEXT('Data Summary'!B84),'Data Summary'!B84,"")</f>
        <v/>
      </c>
      <c r="C84" s="338"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9" t="e">
        <f ca="true">+RIGHT('Data Summary'!A85,LEN('Data Summary'!A85)-9)</f>
        <v>#VALUE!</v>
      </c>
      <c r="B85" s="35" t="str">
        <f ca="true">+IF(ISTEXT('Data Summary'!B85),'Data Summary'!B85,"")</f>
        <v/>
      </c>
      <c r="C85" s="338"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9" t="e">
        <f ca="true">+RIGHT('Data Summary'!A86,LEN('Data Summary'!A86)-9)</f>
        <v>#VALUE!</v>
      </c>
      <c r="B86" s="35" t="str">
        <f ca="true">+IF(ISTEXT('Data Summary'!B86),'Data Summary'!B86,"")</f>
        <v/>
      </c>
      <c r="C86" s="338"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9" t="e">
        <f ca="true">+RIGHT('Data Summary'!A87,LEN('Data Summary'!A87)-9)</f>
        <v>#VALUE!</v>
      </c>
      <c r="B87" s="35" t="str">
        <f ca="true">+IF(ISTEXT('Data Summary'!B87),'Data Summary'!B87,"")</f>
        <v/>
      </c>
      <c r="C87" s="338"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9" t="e">
        <f ca="true">+RIGHT('Data Summary'!A88,LEN('Data Summary'!A88)-9)</f>
        <v>#VALUE!</v>
      </c>
      <c r="B88" s="35" t="str">
        <f ca="true">+IF(ISTEXT('Data Summary'!B88),'Data Summary'!B88,"")</f>
        <v/>
      </c>
      <c r="C88" s="338"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9" t="e">
        <f ca="true">+RIGHT('Data Summary'!A89,LEN('Data Summary'!A89)-9)</f>
        <v>#VALUE!</v>
      </c>
      <c r="B89" s="35" t="str">
        <f ca="true">+IF(ISTEXT('Data Summary'!B89),'Data Summary'!B89,"")</f>
        <v/>
      </c>
      <c r="C89" s="338"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9" t="e">
        <f ca="true">+RIGHT('Data Summary'!A90,LEN('Data Summary'!A90)-9)</f>
        <v>#VALUE!</v>
      </c>
      <c r="B90" s="35" t="str">
        <f ca="true">+IF(ISTEXT('Data Summary'!B90),'Data Summary'!B90,"")</f>
        <v/>
      </c>
      <c r="C90" s="338"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9" t="e">
        <f ca="true">+RIGHT('Data Summary'!A91,LEN('Data Summary'!A91)-9)</f>
        <v>#VALUE!</v>
      </c>
      <c r="B91" s="35" t="str">
        <f ca="true">+IF(ISTEXT('Data Summary'!B91),'Data Summary'!B91,"")</f>
        <v/>
      </c>
      <c r="C91" s="338"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9" t="e">
        <f ca="true">+RIGHT('Data Summary'!A92,LEN('Data Summary'!A92)-9)</f>
        <v>#VALUE!</v>
      </c>
      <c r="B92" s="35" t="str">
        <f ca="true">+IF(ISTEXT('Data Summary'!B92),'Data Summary'!B92,"")</f>
        <v/>
      </c>
      <c r="C92" s="338"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9" t="e">
        <f ca="true">+RIGHT('Data Summary'!A93,LEN('Data Summary'!A93)-9)</f>
        <v>#VALUE!</v>
      </c>
      <c r="B93" s="35" t="str">
        <f ca="true">+IF(ISTEXT('Data Summary'!B93),'Data Summary'!B93,"")</f>
        <v/>
      </c>
      <c r="C93" s="338"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9" t="e">
        <f ca="true">+RIGHT('Data Summary'!A94,LEN('Data Summary'!A94)-9)</f>
        <v>#VALUE!</v>
      </c>
      <c r="B94" s="35" t="str">
        <f ca="true">+IF(ISTEXT('Data Summary'!B94),'Data Summary'!B94,"")</f>
        <v/>
      </c>
      <c r="C94" s="338"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9" t="e">
        <f ca="true">+RIGHT('Data Summary'!A95,LEN('Data Summary'!A95)-9)</f>
        <v>#VALUE!</v>
      </c>
      <c r="B95" s="35" t="str">
        <f ca="true">+IF(ISTEXT('Data Summary'!B95),'Data Summary'!B95,"")</f>
        <v/>
      </c>
      <c r="C95" s="338"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9" t="e">
        <f ca="true">+RIGHT('Data Summary'!A96,LEN('Data Summary'!A96)-9)</f>
        <v>#VALUE!</v>
      </c>
      <c r="B96" s="35" t="str">
        <f ca="true">+IF(ISTEXT('Data Summary'!B96),'Data Summary'!B96,"")</f>
        <v/>
      </c>
      <c r="C96" s="338"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9" t="e">
        <f ca="true">+RIGHT('Data Summary'!A97,LEN('Data Summary'!A97)-9)</f>
        <v>#VALUE!</v>
      </c>
      <c r="B97" s="35" t="str">
        <f ca="true">+IF(ISTEXT('Data Summary'!B97),'Data Summary'!B97,"")</f>
        <v/>
      </c>
      <c r="C97" s="338"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9" t="e">
        <f ca="true">+RIGHT('Data Summary'!A98,LEN('Data Summary'!A98)-9)</f>
        <v>#VALUE!</v>
      </c>
      <c r="B98" s="35" t="str">
        <f ca="true">+IF(ISTEXT('Data Summary'!B98),'Data Summary'!B98,"")</f>
        <v/>
      </c>
      <c r="C98" s="338"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9" t="e">
        <f ca="true">+RIGHT('Data Summary'!A99,LEN('Data Summary'!A99)-9)</f>
        <v>#VALUE!</v>
      </c>
      <c r="B99" s="35" t="str">
        <f ca="true">+IF(ISTEXT('Data Summary'!B99),'Data Summary'!B99,"")</f>
        <v/>
      </c>
      <c r="C99" s="338"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9" t="e">
        <f ca="true">+RIGHT('Data Summary'!A100,LEN('Data Summary'!A100)-9)</f>
        <v>#VALUE!</v>
      </c>
      <c r="B100" s="35" t="str">
        <f ca="true">+IF(ISTEXT('Data Summary'!B100),'Data Summary'!B100,"")</f>
        <v/>
      </c>
      <c r="C100" s="338"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9" t="e">
        <f ca="true">+RIGHT('Data Summary'!A101,LEN('Data Summary'!A101)-9)</f>
        <v>#VALUE!</v>
      </c>
      <c r="B101" s="35" t="str">
        <f ca="true">+IF(ISTEXT('Data Summary'!B101),'Data Summary'!B101,"")</f>
        <v/>
      </c>
      <c r="C101" s="338"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9" t="e">
        <f ca="true">+RIGHT('Data Summary'!A102,LEN('Data Summary'!A102)-9)</f>
        <v>#VALUE!</v>
      </c>
      <c r="B102" s="35" t="str">
        <f ca="true">+IF(ISTEXT('Data Summary'!B102),'Data Summary'!B102,"")</f>
        <v/>
      </c>
      <c r="C102" s="338"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9" t="e">
        <f ca="true">+RIGHT('Data Summary'!A103,LEN('Data Summary'!A103)-9)</f>
        <v>#VALUE!</v>
      </c>
      <c r="B103" s="35" t="str">
        <f ca="true">+IF(ISTEXT('Data Summary'!B103),'Data Summary'!B103,"")</f>
        <v/>
      </c>
      <c r="C103" s="338"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9" t="e">
        <f ca="true">+RIGHT('Data Summary'!A104,LEN('Data Summary'!A104)-9)</f>
        <v>#VALUE!</v>
      </c>
      <c r="B104" s="35" t="str">
        <f ca="true">+IF(ISTEXT('Data Summary'!B104),'Data Summary'!B104,"")</f>
        <v/>
      </c>
      <c r="C104" s="338"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9" t="e">
        <f ca="true">+RIGHT('Data Summary'!A105,LEN('Data Summary'!A105)-9)</f>
        <v>#VALUE!</v>
      </c>
      <c r="B105" s="35" t="str">
        <f ca="true">+IF(ISTEXT('Data Summary'!B105),'Data Summary'!B105,"")</f>
        <v/>
      </c>
      <c r="C105" s="338"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9" t="e">
        <f ca="true">+RIGHT('Data Summary'!A106,LEN('Data Summary'!A106)-9)</f>
        <v>#VALUE!</v>
      </c>
      <c r="B106" s="35" t="str">
        <f ca="true">+IF(ISTEXT('Data Summary'!B106),'Data Summary'!B106,"")</f>
        <v/>
      </c>
      <c r="C106" s="338"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9" t="e">
        <f ca="true">+RIGHT('Data Summary'!A107,LEN('Data Summary'!A107)-9)</f>
        <v>#VALUE!</v>
      </c>
      <c r="B107" s="35" t="str">
        <f ca="true">+IF(ISTEXT('Data Summary'!B107),'Data Summary'!B107,"")</f>
        <v/>
      </c>
      <c r="C107" s="338"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9" t="e">
        <f ca="true">+RIGHT('Data Summary'!A108,LEN('Data Summary'!A108)-9)</f>
        <v>#VALUE!</v>
      </c>
      <c r="B108" s="35" t="str">
        <f ca="true">+IF(ISTEXT('Data Summary'!B108),'Data Summary'!B108,"")</f>
        <v/>
      </c>
      <c r="C108" s="338"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9" t="e">
        <f ca="true">+RIGHT('Data Summary'!A109,LEN('Data Summary'!A109)-9)</f>
        <v>#VALUE!</v>
      </c>
      <c r="B109" s="35" t="str">
        <f ca="true">+IF(ISTEXT('Data Summary'!B109),'Data Summary'!B109,"")</f>
        <v/>
      </c>
      <c r="C109" s="338"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9" t="e">
        <f ca="true">+RIGHT('Data Summary'!A110,LEN('Data Summary'!A110)-9)</f>
        <v>#VALUE!</v>
      </c>
      <c r="B110" s="35" t="str">
        <f ca="true">+IF(ISTEXT('Data Summary'!B110),'Data Summary'!B110,"")</f>
        <v/>
      </c>
      <c r="C110" s="338"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9" t="e">
        <f ca="true">+RIGHT('Data Summary'!A111,LEN('Data Summary'!A111)-9)</f>
        <v>#VALUE!</v>
      </c>
      <c r="B111" s="35" t="str">
        <f ca="true">+IF(ISTEXT('Data Summary'!B111),'Data Summary'!B111,"")</f>
        <v/>
      </c>
      <c r="C111" s="338"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9" t="e">
        <f ca="true">+RIGHT('Data Summary'!A112,LEN('Data Summary'!A112)-9)</f>
        <v>#VALUE!</v>
      </c>
      <c r="B112" s="35" t="str">
        <f ca="true">+IF(ISTEXT('Data Summary'!B112),'Data Summary'!B112,"")</f>
        <v/>
      </c>
      <c r="C112" s="338"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9" t="e">
        <f ca="true">+RIGHT('Data Summary'!A113,LEN('Data Summary'!A113)-9)</f>
        <v>#VALUE!</v>
      </c>
      <c r="B113" s="35" t="str">
        <f ca="true">+IF(ISTEXT('Data Summary'!B113),'Data Summary'!B113,"")</f>
        <v/>
      </c>
      <c r="C113" s="338"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9" t="e">
        <f ca="true">+RIGHT('Data Summary'!A114,LEN('Data Summary'!A114)-9)</f>
        <v>#VALUE!</v>
      </c>
      <c r="B114" s="35" t="str">
        <f ca="true">+IF(ISTEXT('Data Summary'!B114),'Data Summary'!B114,"")</f>
        <v/>
      </c>
      <c r="C114" s="338"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9" t="e">
        <f ca="true">+RIGHT('Data Summary'!A115,LEN('Data Summary'!A115)-9)</f>
        <v>#VALUE!</v>
      </c>
      <c r="B115" s="35" t="str">
        <f ca="true">+IF(ISTEXT('Data Summary'!B115),'Data Summary'!B115,"")</f>
        <v/>
      </c>
      <c r="C115" s="338"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9" t="e">
        <f ca="true">+RIGHT('Data Summary'!A116,LEN('Data Summary'!A116)-9)</f>
        <v>#VALUE!</v>
      </c>
      <c r="B116" s="35" t="str">
        <f ca="true">+IF(ISTEXT('Data Summary'!B116),'Data Summary'!B116,"")</f>
        <v/>
      </c>
      <c r="C116" s="338"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9" t="e">
        <f ca="true">+RIGHT('Data Summary'!A117,LEN('Data Summary'!A117)-9)</f>
        <v>#VALUE!</v>
      </c>
      <c r="B117" s="35" t="str">
        <f ca="true">+IF(ISTEXT('Data Summary'!B117),'Data Summary'!B117,"")</f>
        <v/>
      </c>
      <c r="C117" s="338"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9" t="e">
        <f ca="true">+RIGHT('Data Summary'!A118,LEN('Data Summary'!A118)-9)</f>
        <v>#VALUE!</v>
      </c>
      <c r="B118" s="35" t="str">
        <f ca="true">+IF(ISTEXT('Data Summary'!B118),'Data Summary'!B118,"")</f>
        <v/>
      </c>
      <c r="C118" s="338"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9" t="e">
        <f ca="true">+RIGHT('Data Summary'!A119,LEN('Data Summary'!A119)-9)</f>
        <v>#VALUE!</v>
      </c>
      <c r="B119" s="35" t="str">
        <f ca="true">+IF(ISTEXT('Data Summary'!B119),'Data Summary'!B119,"")</f>
        <v/>
      </c>
      <c r="C119" s="338"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9" t="e">
        <f ca="true">+RIGHT('Data Summary'!A120,LEN('Data Summary'!A120)-9)</f>
        <v>#VALUE!</v>
      </c>
      <c r="B120" s="35" t="str">
        <f ca="true">+IF(ISTEXT('Data Summary'!B120),'Data Summary'!B120,"")</f>
        <v/>
      </c>
      <c r="C120" s="338"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9" t="e">
        <f ca="true">+RIGHT('Data Summary'!A121,LEN('Data Summary'!A121)-9)</f>
        <v>#VALUE!</v>
      </c>
      <c r="B121" s="35" t="str">
        <f ca="true">+IF(ISTEXT('Data Summary'!B121),'Data Summary'!B121,"")</f>
        <v/>
      </c>
      <c r="C121" s="338"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9" t="e">
        <f ca="true">+RIGHT('Data Summary'!A122,LEN('Data Summary'!A122)-9)</f>
        <v>#VALUE!</v>
      </c>
      <c r="B122" s="35" t="str">
        <f ca="true">+IF(ISTEXT('Data Summary'!B122),'Data Summary'!B122,"")</f>
        <v/>
      </c>
      <c r="C122" s="338"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9" t="e">
        <f ca="true">+RIGHT('Data Summary'!A123,LEN('Data Summary'!A123)-9)</f>
        <v>#VALUE!</v>
      </c>
      <c r="B123" s="35" t="str">
        <f ca="true">+IF(ISTEXT('Data Summary'!B123),'Data Summary'!B123,"")</f>
        <v/>
      </c>
      <c r="C123" s="338"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9" t="e">
        <f ca="true">+RIGHT('Data Summary'!A124,LEN('Data Summary'!A124)-9)</f>
        <v>#VALUE!</v>
      </c>
      <c r="B124" s="35" t="str">
        <f ca="true">+IF(ISTEXT('Data Summary'!B124),'Data Summary'!B124,"")</f>
        <v/>
      </c>
      <c r="C124" s="338"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9" t="e">
        <f ca="true">+RIGHT('Data Summary'!A125,LEN('Data Summary'!A125)-9)</f>
        <v>#VALUE!</v>
      </c>
      <c r="B125" s="35" t="str">
        <f ca="true">+IF(ISTEXT('Data Summary'!B125),'Data Summary'!B125,"")</f>
        <v/>
      </c>
      <c r="C125" s="338"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9" t="e">
        <f ca="true">+RIGHT('Data Summary'!A126,LEN('Data Summary'!A126)-9)</f>
        <v>#VALUE!</v>
      </c>
      <c r="B126" s="35" t="str">
        <f ca="true">+IF(ISTEXT('Data Summary'!B126),'Data Summary'!B126,"")</f>
        <v/>
      </c>
      <c r="C126" s="338"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9" t="e">
        <f ca="true">+RIGHT('Data Summary'!A127,LEN('Data Summary'!A127)-9)</f>
        <v>#VALUE!</v>
      </c>
      <c r="B127" s="35" t="str">
        <f ca="true">+IF(ISTEXT('Data Summary'!B127),'Data Summary'!B127,"")</f>
        <v/>
      </c>
      <c r="C127" s="338"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9" t="e">
        <f ca="true">+RIGHT('Data Summary'!A128,LEN('Data Summary'!A128)-9)</f>
        <v>#VALUE!</v>
      </c>
      <c r="B128" s="35" t="str">
        <f ca="true">+IF(ISTEXT('Data Summary'!B128),'Data Summary'!B128,"")</f>
        <v/>
      </c>
      <c r="C128" s="338"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9" t="e">
        <f ca="true">+RIGHT('Data Summary'!A129,LEN('Data Summary'!A129)-9)</f>
        <v>#VALUE!</v>
      </c>
      <c r="B129" s="35" t="str">
        <f ca="true">+IF(ISTEXT('Data Summary'!B129),'Data Summary'!B129,"")</f>
        <v/>
      </c>
      <c r="C129" s="338"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9" t="e">
        <f ca="true">+RIGHT('Data Summary'!A130,LEN('Data Summary'!A130)-9)</f>
        <v>#VALUE!</v>
      </c>
      <c r="B130" s="35" t="str">
        <f ca="true">+IF(ISTEXT('Data Summary'!B130),'Data Summary'!B130,"")</f>
        <v/>
      </c>
      <c r="C130" s="338"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9" t="e">
        <f ca="true">+RIGHT('Data Summary'!A131,LEN('Data Summary'!A131)-9)</f>
        <v>#VALUE!</v>
      </c>
      <c r="B131" s="35" t="str">
        <f ca="true">+IF(ISTEXT('Data Summary'!B131),'Data Summary'!B131,"")</f>
        <v/>
      </c>
      <c r="C131" s="338"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9" t="e">
        <f ca="true">+RIGHT('Data Summary'!A132,LEN('Data Summary'!A132)-9)</f>
        <v>#VALUE!</v>
      </c>
      <c r="B132" s="35" t="str">
        <f ca="true">+IF(ISTEXT('Data Summary'!B132),'Data Summary'!B132,"")</f>
        <v/>
      </c>
      <c r="C132" s="338"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9" t="e">
        <f ca="true">+RIGHT('Data Summary'!A133,LEN('Data Summary'!A133)-9)</f>
        <v>#VALUE!</v>
      </c>
      <c r="B133" s="35" t="str">
        <f ca="true">+IF(ISTEXT('Data Summary'!B133),'Data Summary'!B133,"")</f>
        <v/>
      </c>
      <c r="C133" s="338"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9" t="e">
        <f ca="true">+RIGHT('Data Summary'!A134,LEN('Data Summary'!A134)-9)</f>
        <v>#VALUE!</v>
      </c>
      <c r="B134" s="35" t="str">
        <f ca="true">+IF(ISTEXT('Data Summary'!B134),'Data Summary'!B134,"")</f>
        <v/>
      </c>
      <c r="C134" s="338"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9" t="e">
        <f ca="true">+RIGHT('Data Summary'!A135,LEN('Data Summary'!A135)-9)</f>
        <v>#VALUE!</v>
      </c>
      <c r="B135" s="35" t="str">
        <f ca="true">+IF(ISTEXT('Data Summary'!B135),'Data Summary'!B135,"")</f>
        <v/>
      </c>
      <c r="C135" s="338"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9" t="e">
        <f ca="true">+RIGHT('Data Summary'!A136,LEN('Data Summary'!A136)-9)</f>
        <v>#VALUE!</v>
      </c>
      <c r="B136" s="35" t="str">
        <f ca="true">+IF(ISTEXT('Data Summary'!B136),'Data Summary'!B136,"")</f>
        <v/>
      </c>
      <c r="C136" s="338"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9" t="e">
        <f ca="true">+RIGHT('Data Summary'!A137,LEN('Data Summary'!A137)-9)</f>
        <v>#VALUE!</v>
      </c>
      <c r="B137" s="35" t="str">
        <f ca="true">+IF(ISTEXT('Data Summary'!B137),'Data Summary'!B137,"")</f>
        <v/>
      </c>
      <c r="C137" s="338"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9" t="e">
        <f ca="true">+RIGHT('Data Summary'!A138,LEN('Data Summary'!A138)-9)</f>
        <v>#VALUE!</v>
      </c>
      <c r="B138" s="35" t="str">
        <f ca="true">+IF(ISTEXT('Data Summary'!B138),'Data Summary'!B138,"")</f>
        <v/>
      </c>
      <c r="C138" s="338"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9" t="e">
        <f ca="true">+RIGHT('Data Summary'!A139,LEN('Data Summary'!A139)-9)</f>
        <v>#VALUE!</v>
      </c>
      <c r="B139" s="35" t="str">
        <f ca="true">+IF(ISTEXT('Data Summary'!B139),'Data Summary'!B139,"")</f>
        <v/>
      </c>
      <c r="C139" s="338"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9" t="e">
        <f ca="true">+RIGHT('Data Summary'!A140,LEN('Data Summary'!A140)-9)</f>
        <v>#VALUE!</v>
      </c>
      <c r="B140" s="35" t="str">
        <f ca="true">+IF(ISTEXT('Data Summary'!B140),'Data Summary'!B140,"")</f>
        <v/>
      </c>
      <c r="C140" s="338"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9" t="e">
        <f ca="true">+RIGHT('Data Summary'!A141,LEN('Data Summary'!A141)-9)</f>
        <v>#VALUE!</v>
      </c>
      <c r="B141" s="35" t="str">
        <f ca="true">+IF(ISTEXT('Data Summary'!B141),'Data Summary'!B141,"")</f>
        <v/>
      </c>
      <c r="C141" s="338"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9" t="e">
        <f ca="true">+RIGHT('Data Summary'!A142,LEN('Data Summary'!A142)-9)</f>
        <v>#VALUE!</v>
      </c>
      <c r="B142" s="35" t="str">
        <f ca="true">+IF(ISTEXT('Data Summary'!B142),'Data Summary'!B142,"")</f>
        <v/>
      </c>
      <c r="C142" s="338"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9" t="e">
        <f ca="true">+RIGHT('Data Summary'!A143,LEN('Data Summary'!A143)-9)</f>
        <v>#VALUE!</v>
      </c>
      <c r="B143" s="35" t="str">
        <f ca="true">+IF(ISTEXT('Data Summary'!B143),'Data Summary'!B143,"")</f>
        <v/>
      </c>
      <c r="C143" s="338"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9" t="e">
        <f ca="true">+RIGHT('Data Summary'!A144,LEN('Data Summary'!A144)-9)</f>
        <v>#VALUE!</v>
      </c>
      <c r="B144" s="35" t="str">
        <f ca="true">+IF(ISTEXT('Data Summary'!B144),'Data Summary'!B144,"")</f>
        <v/>
      </c>
      <c r="C144" s="338"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9" t="e">
        <f ca="true">+RIGHT('Data Summary'!A145,LEN('Data Summary'!A145)-9)</f>
        <v>#VALUE!</v>
      </c>
      <c r="B145" s="35" t="str">
        <f ca="true">+IF(ISTEXT('Data Summary'!B145),'Data Summary'!B145,"")</f>
        <v/>
      </c>
      <c r="C145" s="338"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9" t="e">
        <f ca="true">+RIGHT('Data Summary'!A146,LEN('Data Summary'!A146)-9)</f>
        <v>#VALUE!</v>
      </c>
      <c r="B146" s="35" t="str">
        <f ca="true">+IF(ISTEXT('Data Summary'!B146),'Data Summary'!B146,"")</f>
        <v/>
      </c>
      <c r="C146" s="338"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9" t="e">
        <f ca="true">+RIGHT('Data Summary'!A147,LEN('Data Summary'!A147)-9)</f>
        <v>#VALUE!</v>
      </c>
      <c r="B147" s="35" t="str">
        <f ca="true">+IF(ISTEXT('Data Summary'!B147),'Data Summary'!B147,"")</f>
        <v/>
      </c>
      <c r="C147" s="338"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9" t="e">
        <f ca="true">+RIGHT('Data Summary'!A148,LEN('Data Summary'!A148)-9)</f>
        <v>#VALUE!</v>
      </c>
      <c r="B148" s="35" t="str">
        <f ca="true">+IF(ISTEXT('Data Summary'!B148),'Data Summary'!B148,"")</f>
        <v/>
      </c>
      <c r="C148" s="338"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9" t="e">
        <f ca="true">+RIGHT('Data Summary'!A149,LEN('Data Summary'!A149)-9)</f>
        <v>#VALUE!</v>
      </c>
      <c r="B149" s="35" t="str">
        <f ca="true">+IF(ISTEXT('Data Summary'!B149),'Data Summary'!B149,"")</f>
        <v/>
      </c>
      <c r="C149" s="338"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9" t="e">
        <f ca="true">+RIGHT('Data Summary'!A150,LEN('Data Summary'!A150)-9)</f>
        <v>#VALUE!</v>
      </c>
      <c r="B150" s="35" t="str">
        <f ca="true">+IF(ISTEXT('Data Summary'!B150),'Data Summary'!B150,"")</f>
        <v/>
      </c>
      <c r="C150" s="338"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9" t="e">
        <f ca="true">+RIGHT('Data Summary'!A151,LEN('Data Summary'!A151)-9)</f>
        <v>#VALUE!</v>
      </c>
      <c r="B151" s="35" t="str">
        <f ca="true">+IF(ISTEXT('Data Summary'!B151),'Data Summary'!B151,"")</f>
        <v/>
      </c>
      <c r="C151" s="338"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9" t="e">
        <f ca="true">+RIGHT('Data Summary'!A152,LEN('Data Summary'!A152)-9)</f>
        <v>#VALUE!</v>
      </c>
      <c r="B152" s="35" t="str">
        <f ca="true">+IF(ISTEXT('Data Summary'!B152),'Data Summary'!B152,"")</f>
        <v/>
      </c>
      <c r="C152" s="338"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9" t="e">
        <f ca="true">+RIGHT('Data Summary'!A153,LEN('Data Summary'!A153)-9)</f>
        <v>#VALUE!</v>
      </c>
      <c r="B153" s="35" t="str">
        <f ca="true">+IF(ISTEXT('Data Summary'!B153),'Data Summary'!B153,"")</f>
        <v/>
      </c>
      <c r="C153" s="338"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9" t="e">
        <f ca="true">+RIGHT('Data Summary'!A154,LEN('Data Summary'!A154)-9)</f>
        <v>#VALUE!</v>
      </c>
      <c r="B154" s="35" t="str">
        <f ca="true">+IF(ISTEXT('Data Summary'!B154),'Data Summary'!B154,"")</f>
        <v/>
      </c>
      <c r="C154" s="338"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9" t="e">
        <f ca="true">+RIGHT('Data Summary'!A155,LEN('Data Summary'!A155)-9)</f>
        <v>#VALUE!</v>
      </c>
      <c r="B155" s="35" t="str">
        <f ca="true">+IF(ISTEXT('Data Summary'!B155),'Data Summary'!B155,"")</f>
        <v/>
      </c>
      <c r="C155" s="338"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9" t="e">
        <f ca="true">+RIGHT('Data Summary'!A156,LEN('Data Summary'!A156)-9)</f>
        <v>#VALUE!</v>
      </c>
      <c r="B156" s="35" t="str">
        <f ca="true">+IF(ISTEXT('Data Summary'!B156),'Data Summary'!B156,"")</f>
        <v/>
      </c>
      <c r="C156" s="338"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9" t="e">
        <f ca="true">+RIGHT('Data Summary'!A157,LEN('Data Summary'!A157)-9)</f>
        <v>#VALUE!</v>
      </c>
      <c r="B157" s="35" t="str">
        <f ca="true">+IF(ISTEXT('Data Summary'!B157),'Data Summary'!B157,"")</f>
        <v/>
      </c>
      <c r="C157" s="338"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9" t="e">
        <f ca="true">+RIGHT('Data Summary'!A158,LEN('Data Summary'!A158)-9)</f>
        <v>#VALUE!</v>
      </c>
      <c r="B158" s="35" t="str">
        <f ca="true">+IF(ISTEXT('Data Summary'!B158),'Data Summary'!B158,"")</f>
        <v/>
      </c>
      <c r="C158" s="338"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9" t="e">
        <f ca="true">+RIGHT('Data Summary'!A159,LEN('Data Summary'!A159)-9)</f>
        <v>#VALUE!</v>
      </c>
      <c r="B159" s="35" t="str">
        <f ca="true">+IF(ISTEXT('Data Summary'!B159),'Data Summary'!B159,"")</f>
        <v/>
      </c>
      <c r="C159" s="338"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9" t="e">
        <f ca="true">+RIGHT('Data Summary'!A160,LEN('Data Summary'!A160)-9)</f>
        <v>#VALUE!</v>
      </c>
      <c r="B160" s="35" t="str">
        <f ca="true">+IF(ISTEXT('Data Summary'!B160),'Data Summary'!B160,"")</f>
        <v/>
      </c>
      <c r="C160" s="338"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9" t="e">
        <f ca="true">+RIGHT('Data Summary'!A161,LEN('Data Summary'!A161)-9)</f>
        <v>#VALUE!</v>
      </c>
      <c r="B161" s="35" t="str">
        <f ca="true">+IF(ISTEXT('Data Summary'!B161),'Data Summary'!B161,"")</f>
        <v/>
      </c>
      <c r="C161" s="338"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9" t="e">
        <f ca="true">+RIGHT('Data Summary'!A162,LEN('Data Summary'!A162)-9)</f>
        <v>#VALUE!</v>
      </c>
      <c r="B162" s="35" t="str">
        <f ca="true">+IF(ISTEXT('Data Summary'!B162),'Data Summary'!B162,"")</f>
        <v/>
      </c>
      <c r="C162" s="338"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9" t="e">
        <f ca="true">+RIGHT('Data Summary'!A163,LEN('Data Summary'!A163)-9)</f>
        <v>#VALUE!</v>
      </c>
      <c r="B163" s="35" t="str">
        <f ca="true">+IF(ISTEXT('Data Summary'!B163),'Data Summary'!B163,"")</f>
        <v/>
      </c>
      <c r="C163" s="338"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9" t="e">
        <f ca="true">+RIGHT('Data Summary'!A164,LEN('Data Summary'!A164)-9)</f>
        <v>#VALUE!</v>
      </c>
      <c r="B164" s="35" t="str">
        <f ca="true">+IF(ISTEXT('Data Summary'!B164),'Data Summary'!B164,"")</f>
        <v/>
      </c>
      <c r="C164" s="338"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9" t="e">
        <f ca="true">+RIGHT('Data Summary'!A165,LEN('Data Summary'!A165)-9)</f>
        <v>#VALUE!</v>
      </c>
      <c r="B165" s="35" t="str">
        <f ca="true">+IF(ISTEXT('Data Summary'!B165),'Data Summary'!B165,"")</f>
        <v/>
      </c>
      <c r="C165" s="338"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9" t="e">
        <f ca="true">+RIGHT('Data Summary'!A166,LEN('Data Summary'!A166)-9)</f>
        <v>#VALUE!</v>
      </c>
      <c r="B166" s="35" t="str">
        <f ca="true">+IF(ISTEXT('Data Summary'!B166),'Data Summary'!B166,"")</f>
        <v/>
      </c>
      <c r="C166" s="338"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9" t="e">
        <f ca="true">+RIGHT('Data Summary'!A167,LEN('Data Summary'!A167)-9)</f>
        <v>#VALUE!</v>
      </c>
      <c r="B167" s="35" t="str">
        <f ca="true">+IF(ISTEXT('Data Summary'!B167),'Data Summary'!B167,"")</f>
        <v/>
      </c>
      <c r="C167" s="338"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9" t="e">
        <f ca="true">+RIGHT('Data Summary'!A168,LEN('Data Summary'!A168)-9)</f>
        <v>#VALUE!</v>
      </c>
      <c r="B168" s="35" t="str">
        <f ca="true">+IF(ISTEXT('Data Summary'!B168),'Data Summary'!B168,"")</f>
        <v/>
      </c>
      <c r="C168" s="338"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9" t="e">
        <f ca="true">+RIGHT('Data Summary'!A169,LEN('Data Summary'!A169)-9)</f>
        <v>#VALUE!</v>
      </c>
      <c r="B169" s="35" t="str">
        <f ca="true">+IF(ISTEXT('Data Summary'!B169),'Data Summary'!B169,"")</f>
        <v/>
      </c>
      <c r="C169" s="338"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9" t="e">
        <f ca="true">+RIGHT('Data Summary'!A170,LEN('Data Summary'!A170)-9)</f>
        <v>#VALUE!</v>
      </c>
      <c r="B170" s="35" t="str">
        <f ca="true">+IF(ISTEXT('Data Summary'!B170),'Data Summary'!B170,"")</f>
        <v/>
      </c>
      <c r="C170" s="338"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9" t="e">
        <f ca="true">+RIGHT('Data Summary'!A171,LEN('Data Summary'!A171)-9)</f>
        <v>#VALUE!</v>
      </c>
      <c r="B171" s="35" t="str">
        <f ca="true">+IF(ISTEXT('Data Summary'!B171),'Data Summary'!B171,"")</f>
        <v/>
      </c>
      <c r="C171" s="338"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9" t="e">
        <f ca="true">+RIGHT('Data Summary'!A172,LEN('Data Summary'!A172)-9)</f>
        <v>#VALUE!</v>
      </c>
      <c r="B172" s="35" t="str">
        <f ca="true">+IF(ISTEXT('Data Summary'!B172),'Data Summary'!B172,"")</f>
        <v/>
      </c>
      <c r="C172" s="338"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9" t="e">
        <f ca="true">+RIGHT('Data Summary'!A173,LEN('Data Summary'!A173)-9)</f>
        <v>#VALUE!</v>
      </c>
      <c r="B173" s="35" t="str">
        <f ca="true">+IF(ISTEXT('Data Summary'!B173),'Data Summary'!B173,"")</f>
        <v/>
      </c>
      <c r="C173" s="338"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9" t="e">
        <f ca="true">+RIGHT('Data Summary'!A174,LEN('Data Summary'!A174)-9)</f>
        <v>#VALUE!</v>
      </c>
      <c r="B174" s="35" t="str">
        <f ca="true">+IF(ISTEXT('Data Summary'!B174),'Data Summary'!B174,"")</f>
        <v/>
      </c>
      <c r="C174" s="338"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9" t="e">
        <f ca="true">+RIGHT('Data Summary'!A175,LEN('Data Summary'!A175)-9)</f>
        <v>#VALUE!</v>
      </c>
      <c r="B175" s="35" t="str">
        <f ca="true">+IF(ISTEXT('Data Summary'!B175),'Data Summary'!B175,"")</f>
        <v/>
      </c>
      <c r="C175" s="338"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9" t="e">
        <f ca="true">+RIGHT('Data Summary'!A176,LEN('Data Summary'!A176)-9)</f>
        <v>#VALUE!</v>
      </c>
      <c r="B176" s="35" t="str">
        <f ca="true">+IF(ISTEXT('Data Summary'!B176),'Data Summary'!B176,"")</f>
        <v/>
      </c>
      <c r="C176" s="338"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9" t="e">
        <f ca="true">+RIGHT('Data Summary'!A177,LEN('Data Summary'!A177)-9)</f>
        <v>#VALUE!</v>
      </c>
      <c r="B177" s="35" t="str">
        <f ca="true">+IF(ISTEXT('Data Summary'!B177),'Data Summary'!B177,"")</f>
        <v/>
      </c>
      <c r="C177" s="338"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9" t="e">
        <f ca="true">+RIGHT('Data Summary'!A178,LEN('Data Summary'!A178)-9)</f>
        <v>#VALUE!</v>
      </c>
      <c r="B178" s="35" t="str">
        <f ca="true">+IF(ISTEXT('Data Summary'!B178),'Data Summary'!B178,"")</f>
        <v/>
      </c>
      <c r="C178" s="338"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9" t="e">
        <f ca="true">+RIGHT('Data Summary'!A179,LEN('Data Summary'!A179)-9)</f>
        <v>#VALUE!</v>
      </c>
      <c r="B179" s="35" t="str">
        <f ca="true">+IF(ISTEXT('Data Summary'!B179),'Data Summary'!B179,"")</f>
        <v/>
      </c>
      <c r="C179" s="338"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9" t="e">
        <f ca="true">+RIGHT('Data Summary'!A180,LEN('Data Summary'!A180)-9)</f>
        <v>#VALUE!</v>
      </c>
      <c r="B180" s="35" t="str">
        <f ca="true">+IF(ISTEXT('Data Summary'!B180),'Data Summary'!B180,"")</f>
        <v/>
      </c>
      <c r="C180" s="338"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9" t="e">
        <f ca="true">+RIGHT('Data Summary'!A181,LEN('Data Summary'!A181)-9)</f>
        <v>#VALUE!</v>
      </c>
      <c r="B181" s="35" t="str">
        <f ca="true">+IF(ISTEXT('Data Summary'!B181),'Data Summary'!B181,"")</f>
        <v/>
      </c>
      <c r="C181" s="338"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9" t="e">
        <f ca="true">+RIGHT('Data Summary'!A182,LEN('Data Summary'!A182)-9)</f>
        <v>#VALUE!</v>
      </c>
      <c r="B182" s="35" t="str">
        <f ca="true">+IF(ISTEXT('Data Summary'!B182),'Data Summary'!B182,"")</f>
        <v/>
      </c>
      <c r="C182" s="338"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9" t="e">
        <f ca="true">+RIGHT('Data Summary'!A183,LEN('Data Summary'!A183)-9)</f>
        <v>#VALUE!</v>
      </c>
      <c r="B183" s="35" t="str">
        <f ca="true">+IF(ISTEXT('Data Summary'!B183),'Data Summary'!B183,"")</f>
        <v/>
      </c>
      <c r="C183" s="338"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9" t="e">
        <f ca="true">+RIGHT('Data Summary'!A184,LEN('Data Summary'!A184)-9)</f>
        <v>#VALUE!</v>
      </c>
      <c r="B184" s="35" t="str">
        <f ca="true">+IF(ISTEXT('Data Summary'!B184),'Data Summary'!B184,"")</f>
        <v/>
      </c>
      <c r="C184" s="338"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9" t="e">
        <f ca="true">+RIGHT('Data Summary'!A185,LEN('Data Summary'!A185)-9)</f>
        <v>#VALUE!</v>
      </c>
      <c r="B185" s="35" t="str">
        <f ca="true">+IF(ISTEXT('Data Summary'!B185),'Data Summary'!B185,"")</f>
        <v/>
      </c>
      <c r="C185" s="338"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9" t="e">
        <f ca="true">+RIGHT('Data Summary'!A186,LEN('Data Summary'!A186)-9)</f>
        <v>#VALUE!</v>
      </c>
      <c r="B186" s="35" t="str">
        <f ca="true">+IF(ISTEXT('Data Summary'!B186),'Data Summary'!B186,"")</f>
        <v/>
      </c>
      <c r="C186" s="338"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9" t="e">
        <f ca="true">+RIGHT('Data Summary'!A187,LEN('Data Summary'!A187)-9)</f>
        <v>#VALUE!</v>
      </c>
      <c r="B187" s="35" t="str">
        <f ca="true">+IF(ISTEXT('Data Summary'!B187),'Data Summary'!B187,"")</f>
        <v/>
      </c>
      <c r="C187" s="338"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9" t="e">
        <f ca="true">+RIGHT('Data Summary'!A188,LEN('Data Summary'!A188)-9)</f>
        <v>#VALUE!</v>
      </c>
      <c r="B188" s="35" t="str">
        <f ca="true">+IF(ISTEXT('Data Summary'!B188),'Data Summary'!B188,"")</f>
        <v/>
      </c>
      <c r="C188" s="338"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9" t="e">
        <f ca="true">+RIGHT('Data Summary'!A189,LEN('Data Summary'!A189)-9)</f>
        <v>#VALUE!</v>
      </c>
      <c r="B189" s="35" t="str">
        <f ca="true">+IF(ISTEXT('Data Summary'!B189),'Data Summary'!B189,"")</f>
        <v/>
      </c>
      <c r="C189" s="338"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9" t="e">
        <f ca="true">+RIGHT('Data Summary'!A190,LEN('Data Summary'!A190)-9)</f>
        <v>#VALUE!</v>
      </c>
      <c r="B190" s="35" t="str">
        <f ca="true">+IF(ISTEXT('Data Summary'!B190),'Data Summary'!B190,"")</f>
        <v/>
      </c>
      <c r="C190" s="338"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9" t="e">
        <f ca="true">+RIGHT('Data Summary'!A191,LEN('Data Summary'!A191)-9)</f>
        <v>#VALUE!</v>
      </c>
      <c r="B191" s="35" t="str">
        <f ca="true">+IF(ISTEXT('Data Summary'!B191),'Data Summary'!B191,"")</f>
        <v/>
      </c>
      <c r="C191" s="338"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9" t="e">
        <f ca="true">+RIGHT('Data Summary'!A192,LEN('Data Summary'!A192)-9)</f>
        <v>#VALUE!</v>
      </c>
      <c r="B192" s="35" t="str">
        <f ca="true">+IF(ISTEXT('Data Summary'!B192),'Data Summary'!B192,"")</f>
        <v/>
      </c>
      <c r="C192" s="338"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9" t="e">
        <f ca="true">+RIGHT('Data Summary'!A193,LEN('Data Summary'!A193)-9)</f>
        <v>#VALUE!</v>
      </c>
      <c r="B193" s="35" t="str">
        <f ca="true">+IF(ISTEXT('Data Summary'!B193),'Data Summary'!B193,"")</f>
        <v/>
      </c>
      <c r="C193" s="338"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9" t="e">
        <f ca="true">+RIGHT('Data Summary'!A194,LEN('Data Summary'!A194)-9)</f>
        <v>#VALUE!</v>
      </c>
      <c r="B194" s="35" t="str">
        <f ca="true">+IF(ISTEXT('Data Summary'!B194),'Data Summary'!B194,"")</f>
        <v/>
      </c>
      <c r="C194" s="338"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9" t="e">
        <f ca="true">+RIGHT('Data Summary'!A195,LEN('Data Summary'!A195)-9)</f>
        <v>#VALUE!</v>
      </c>
      <c r="B195" s="35" t="str">
        <f ca="true">+IF(ISTEXT('Data Summary'!B195),'Data Summary'!B195,"")</f>
        <v/>
      </c>
      <c r="C195" s="338"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9" t="e">
        <f ca="true">+RIGHT('Data Summary'!A196,LEN('Data Summary'!A196)-9)</f>
        <v>#VALUE!</v>
      </c>
      <c r="B196" s="35" t="str">
        <f ca="true">+IF(ISTEXT('Data Summary'!B196),'Data Summary'!B196,"")</f>
        <v/>
      </c>
      <c r="C196" s="338"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9" t="e">
        <f ca="true">+RIGHT('Data Summary'!A197,LEN('Data Summary'!A197)-9)</f>
        <v>#VALUE!</v>
      </c>
      <c r="B197" s="35" t="str">
        <f ca="true">+IF(ISTEXT('Data Summary'!B197),'Data Summary'!B197,"")</f>
        <v/>
      </c>
      <c r="C197" s="338"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9" t="e">
        <f ca="true">+RIGHT('Data Summary'!A198,LEN('Data Summary'!A198)-9)</f>
        <v>#VALUE!</v>
      </c>
      <c r="B198" s="35" t="str">
        <f ca="true">+IF(ISTEXT('Data Summary'!B198),'Data Summary'!B198,"")</f>
        <v/>
      </c>
      <c r="C198" s="338"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9" t="e">
        <f ca="true">+RIGHT('Data Summary'!A199,LEN('Data Summary'!A199)-9)</f>
        <v>#VALUE!</v>
      </c>
      <c r="B199" s="35" t="str">
        <f ca="true">+IF(ISTEXT('Data Summary'!B199),'Data Summary'!B199,"")</f>
        <v/>
      </c>
      <c r="C199" s="338"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9" t="e">
        <f ca="true">+RIGHT('Data Summary'!A200,LEN('Data Summary'!A200)-9)</f>
        <v>#VALUE!</v>
      </c>
      <c r="B200" s="35" t="str">
        <f ca="true">+IF(ISTEXT('Data Summary'!B200),'Data Summary'!B200,"")</f>
        <v/>
      </c>
      <c r="C200" s="338"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9" t="e">
        <f ca="true">+RIGHT('Data Summary'!A201,LEN('Data Summary'!A201)-9)</f>
        <v>#VALUE!</v>
      </c>
      <c r="B201" s="35" t="str">
        <f ca="true">+IF(ISTEXT('Data Summary'!B201),'Data Summary'!B201,"")</f>
        <v/>
      </c>
      <c r="C201" s="338"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9" t="e">
        <f ca="true">+RIGHT('Data Summary'!A202,LEN('Data Summary'!A202)-9)</f>
        <v>#VALUE!</v>
      </c>
      <c r="B202" s="35" t="str">
        <f ca="true">+IF(ISTEXT('Data Summary'!B202),'Data Summary'!B202,"")</f>
        <v/>
      </c>
      <c r="C202" s="338"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9" t="e">
        <f ca="true">+RIGHT('Data Summary'!A203,LEN('Data Summary'!A203)-9)</f>
        <v>#VALUE!</v>
      </c>
      <c r="B203" s="35" t="str">
        <f ca="true">+IF(ISTEXT('Data Summary'!B203),'Data Summary'!B203,"")</f>
        <v/>
      </c>
      <c r="C203" s="338"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9" t="e">
        <f ca="true">+RIGHT('Data Summary'!A204,LEN('Data Summary'!A204)-9)</f>
        <v>#VALUE!</v>
      </c>
      <c r="B204" s="35" t="str">
        <f ca="true">+IF(ISTEXT('Data Summary'!B204),'Data Summary'!B204,"")</f>
        <v/>
      </c>
      <c r="C204" s="338"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9" t="e">
        <f ca="true">+RIGHT('Data Summary'!A205,LEN('Data Summary'!A205)-9)</f>
        <v>#VALUE!</v>
      </c>
      <c r="B205" s="35" t="str">
        <f ca="true">+IF(ISTEXT('Data Summary'!B205),'Data Summary'!B205,"")</f>
        <v/>
      </c>
      <c r="C205" s="338"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9" t="e">
        <f ca="true">+RIGHT('Data Summary'!A206,LEN('Data Summary'!A206)-9)</f>
        <v>#VALUE!</v>
      </c>
      <c r="B206" s="35" t="str">
        <f ca="true">+IF(ISTEXT('Data Summary'!B206),'Data Summary'!B206,"")</f>
        <v/>
      </c>
      <c r="C206" s="338"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9" t="e">
        <f ca="true">+RIGHT('Data Summary'!A207,LEN('Data Summary'!A207)-9)</f>
        <v>#VALUE!</v>
      </c>
      <c r="B207" s="35" t="str">
        <f ca="true">+IF(ISTEXT('Data Summary'!B207),'Data Summary'!B207,"")</f>
        <v/>
      </c>
      <c r="C207" s="338"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E1D6A-5EB9-418A-9BE9-CED74209A82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8" customWidth="true"/>
    <col min="2" max="2" width="7.5" style="184" customWidth="true"/>
    <col min="3" max="8" width="8.75" style="148" customWidth="true"/>
    <col min="9" max="9" width="9.375" style="148" customWidth="true"/>
    <col min="10" max="10" width="13.375" style="148" customWidth="true"/>
    <col min="11" max="11" width="7.5" style="148" customWidth="true"/>
    <col min="12" max="17" width="8.625" style="148" customWidth="true"/>
    <col min="18" max="18" width="6.5" style="148" customWidth="true"/>
    <col min="19" max="19" width="13.375" style="148" customWidth="true"/>
    <col min="20" max="20" width="7.5" style="148" customWidth="true"/>
    <col min="21" max="26" width="9.125" style="148" customWidth="true"/>
    <col min="27" max="16384" width="9" style="148"/>
  </cols>
  <sheetData>
    <row xmlns:x14ac="http://schemas.microsoft.com/office/spreadsheetml/2009/9/ac" r="1" ht="15.75" x14ac:dyDescent="0.25">
      <c r="A1" s="144" t="s">
        <v>48</v>
      </c>
      <c r="B1" s="145"/>
      <c r="C1" s="146"/>
      <c r="D1" s="146"/>
      <c r="E1" s="146"/>
      <c r="F1" s="146"/>
      <c r="G1" s="146"/>
      <c r="H1" s="558"/>
      <c r="I1" s="558"/>
      <c r="J1" s="558"/>
      <c r="K1" s="558"/>
      <c r="L1" s="558"/>
      <c r="M1" s="558"/>
      <c r="N1" s="558"/>
      <c r="O1" s="558"/>
      <c r="P1" s="558"/>
      <c r="Q1" s="146"/>
      <c r="R1" s="146"/>
      <c r="S1" s="146"/>
      <c r="T1" s="147"/>
      <c r="U1" s="147"/>
      <c r="V1" s="147"/>
      <c r="W1" s="147"/>
      <c r="X1" s="147"/>
      <c r="Y1" s="147"/>
      <c r="Z1" s="147"/>
      <c r="AA1" s="147"/>
    </row>
    <row xmlns:x14ac="http://schemas.microsoft.com/office/spreadsheetml/2009/9/ac" r="2" s="151" customFormat="true" ht="26.25" customHeight="true" x14ac:dyDescent="0.25">
      <c r="A2" s="149" t="s">
        <v>13</v>
      </c>
      <c r="B2" s="150"/>
      <c r="J2" s="149" t="s">
        <v>14</v>
      </c>
      <c r="R2" s="152"/>
      <c r="S2" s="153" t="s">
        <v>15</v>
      </c>
      <c r="W2" s="152"/>
      <c r="X2" s="152"/>
      <c r="Y2" s="154"/>
      <c r="Z2" s="154"/>
      <c r="AD2" s="155"/>
      <c r="AE2" s="155"/>
      <c r="AF2" s="155"/>
      <c r="AG2" s="155"/>
      <c r="AH2" s="155"/>
      <c r="AI2" s="155"/>
    </row>
    <row xmlns:x14ac="http://schemas.microsoft.com/office/spreadsheetml/2009/9/ac" r="3" ht="15.75" x14ac:dyDescent="0.25">
      <c r="A3" s="156"/>
      <c r="B3" s="157" t="s">
        <v>4</v>
      </c>
      <c r="C3" s="152" t="s">
        <v>7</v>
      </c>
      <c r="D3" s="152" t="s">
        <v>2</v>
      </c>
      <c r="E3" s="152" t="s">
        <v>1</v>
      </c>
      <c r="F3" s="152" t="s">
        <v>54</v>
      </c>
      <c r="G3" s="152" t="s">
        <v>17</v>
      </c>
      <c r="H3" s="152" t="s">
        <v>18</v>
      </c>
      <c r="I3" s="158"/>
      <c r="J3" s="156"/>
      <c r="K3" s="157" t="s">
        <v>4</v>
      </c>
      <c r="L3" s="152" t="s">
        <v>7</v>
      </c>
      <c r="M3" s="152" t="s">
        <v>2</v>
      </c>
      <c r="N3" s="152" t="s">
        <v>1</v>
      </c>
      <c r="O3" s="152" t="s">
        <v>54</v>
      </c>
      <c r="P3" s="152" t="s">
        <v>17</v>
      </c>
      <c r="Q3" s="152" t="s">
        <v>18</v>
      </c>
      <c r="R3" s="154"/>
      <c r="S3" s="159"/>
      <c r="T3" s="157" t="s">
        <v>4</v>
      </c>
      <c r="U3" s="152" t="s">
        <v>7</v>
      </c>
      <c r="V3" s="152" t="s">
        <v>2</v>
      </c>
      <c r="W3" s="152" t="s">
        <v>1</v>
      </c>
      <c r="X3" s="152" t="s">
        <v>54</v>
      </c>
      <c r="Y3" s="152" t="s">
        <v>17</v>
      </c>
      <c r="Z3" s="152" t="s">
        <v>18</v>
      </c>
      <c r="AB3" s="155"/>
      <c r="AC3" s="155"/>
      <c r="AD3" s="155"/>
      <c r="AE3" s="155"/>
      <c r="AF3" s="155"/>
      <c r="AG3" s="155"/>
    </row>
    <row xmlns:x14ac="http://schemas.microsoft.com/office/spreadsheetml/2009/9/ac" r="4" ht="15.75" x14ac:dyDescent="0.25">
      <c r="A4" s="156" t="s">
        <v>34</v>
      </c>
      <c r="B4" s="10">
        <v>2023</v>
      </c>
      <c r="C4" s="10">
        <v>35.61903667</v>
      </c>
      <c r="D4" s="10">
        <v>47.902059999999999</v>
      </c>
      <c r="E4" s="10">
        <v>29.939263329999999</v>
      </c>
      <c r="F4" s="10"/>
      <c r="G4" s="10">
        <v>32.15066667</v>
      </c>
      <c r="H4" s="10">
        <v>47.942516670000003</v>
      </c>
      <c r="I4" s="158"/>
      <c r="J4" s="156" t="s">
        <v>34</v>
      </c>
      <c r="K4" s="10">
        <v>2023</v>
      </c>
      <c r="L4" s="10">
        <v>42.922572449999997</v>
      </c>
      <c r="M4" s="10">
        <v>63.454106760000002</v>
      </c>
      <c r="N4" s="10">
        <v>33.126144959999998</v>
      </c>
      <c r="O4" s="10"/>
      <c r="P4" s="10">
        <v>39.80399173</v>
      </c>
      <c r="Q4" s="10">
        <v>42.51843667</v>
      </c>
      <c r="R4" s="155"/>
      <c r="S4" s="156" t="s">
        <v>34</v>
      </c>
      <c r="T4" s="10">
        <v>2023</v>
      </c>
      <c r="U4" s="10">
        <v>23.601966669999999</v>
      </c>
      <c r="V4" s="10">
        <v>36.692913330000003</v>
      </c>
      <c r="W4" s="10">
        <v>16.237780000000001</v>
      </c>
      <c r="X4" s="10"/>
      <c r="Y4" s="10">
        <v>22.032039999999999</v>
      </c>
      <c r="Z4" s="10">
        <v>27.881003329999999</v>
      </c>
      <c r="AA4" s="155"/>
      <c r="AB4" s="155"/>
      <c r="AC4" s="155"/>
      <c r="AD4" s="155"/>
      <c r="AE4" s="155"/>
      <c r="AF4" s="155"/>
      <c r="AG4" s="155"/>
    </row>
    <row xmlns:x14ac="http://schemas.microsoft.com/office/spreadsheetml/2009/9/ac" r="5" ht="15.75" x14ac:dyDescent="0.25">
      <c r="A5" s="156" t="s">
        <v>35</v>
      </c>
      <c r="B5" s="10">
        <v>2023</v>
      </c>
      <c r="C5" s="10">
        <v>24.71512233</v>
      </c>
      <c r="D5" s="10">
        <v>39.942940540000002</v>
      </c>
      <c r="E5" s="10">
        <v>11.666060659999999</v>
      </c>
      <c r="F5" s="10"/>
      <c r="G5" s="10">
        <v>23.067581529999998</v>
      </c>
      <c r="H5" s="10">
        <v>19.52131833</v>
      </c>
      <c r="I5" s="158"/>
      <c r="J5" s="156" t="s">
        <v>35</v>
      </c>
      <c r="K5" s="10">
        <v>2023</v>
      </c>
      <c r="L5" s="10">
        <v>13.884781520000001</v>
      </c>
      <c r="M5" s="10">
        <v>10.798825969999999</v>
      </c>
      <c r="N5" s="10">
        <v>14.077990290000001</v>
      </c>
      <c r="O5" s="10"/>
      <c r="P5" s="10">
        <v>12.354463669999999</v>
      </c>
      <c r="Q5" s="10">
        <v>20.619373329999998</v>
      </c>
      <c r="R5" s="155"/>
      <c r="S5" s="156" t="s">
        <v>35</v>
      </c>
      <c r="T5" s="10">
        <v>2023</v>
      </c>
      <c r="U5" s="10">
        <v>11.68446333</v>
      </c>
      <c r="V5" s="10">
        <v>15.27414667</v>
      </c>
      <c r="W5" s="10">
        <v>10.148856670000001</v>
      </c>
      <c r="X5" s="10"/>
      <c r="Y5" s="10">
        <v>11.104559999999999</v>
      </c>
      <c r="Z5" s="10">
        <v>13.725246670000001</v>
      </c>
      <c r="AA5" s="155"/>
      <c r="AB5" s="155"/>
      <c r="AC5" s="155"/>
      <c r="AD5" s="155"/>
      <c r="AE5" s="155"/>
      <c r="AF5" s="155"/>
      <c r="AG5" s="155"/>
    </row>
    <row xmlns:x14ac="http://schemas.microsoft.com/office/spreadsheetml/2009/9/ac" r="6" s="151" customFormat="true" ht="15.75" x14ac:dyDescent="0.25">
      <c r="A6" s="156" t="s">
        <v>36</v>
      </c>
      <c r="B6" s="10">
        <v>2023</v>
      </c>
      <c r="C6" s="10">
        <v>39.665841</v>
      </c>
      <c r="D6" s="10">
        <v>12.154999460000001</v>
      </c>
      <c r="E6" s="10">
        <v>58.394676009999998</v>
      </c>
      <c r="F6" s="10"/>
      <c r="G6" s="10">
        <v>44.781751800000002</v>
      </c>
      <c r="H6" s="10">
        <v>32.536164999999997</v>
      </c>
      <c r="I6" s="158"/>
      <c r="J6" s="156" t="s">
        <v>36</v>
      </c>
      <c r="K6" s="10">
        <v>2023</v>
      </c>
      <c r="L6" s="10">
        <v>43.192646029999999</v>
      </c>
      <c r="M6" s="10">
        <v>25.747067269999999</v>
      </c>
      <c r="N6" s="10">
        <v>52.79586475</v>
      </c>
      <c r="O6" s="10"/>
      <c r="P6" s="10">
        <v>47.841544599999999</v>
      </c>
      <c r="Q6" s="10">
        <v>36.862189999999998</v>
      </c>
      <c r="R6" s="154"/>
      <c r="S6" s="156" t="s">
        <v>36</v>
      </c>
      <c r="T6" s="10">
        <v>2023</v>
      </c>
      <c r="U6" s="10">
        <v>64.713570000000004</v>
      </c>
      <c r="V6" s="10">
        <v>48.032940000000004</v>
      </c>
      <c r="W6" s="10">
        <v>73.613363329999999</v>
      </c>
      <c r="X6" s="10"/>
      <c r="Y6" s="10">
        <v>66.863399999999999</v>
      </c>
      <c r="Z6" s="10">
        <v>58.393749999999997</v>
      </c>
      <c r="AA6" s="155"/>
      <c r="AB6" s="155"/>
      <c r="AC6" s="155"/>
      <c r="AD6" s="155"/>
      <c r="AE6" s="155"/>
      <c r="AF6" s="155"/>
      <c r="AG6" s="155"/>
    </row>
    <row xmlns:x14ac="http://schemas.microsoft.com/office/spreadsheetml/2009/9/ac" r="7" s="151" customFormat="true" ht="15.75" x14ac:dyDescent="0.25">
      <c r="A7" s="160" t="s">
        <v>222</v>
      </c>
      <c r="B7" s="10">
        <v>2023</v>
      </c>
      <c r="C7" s="10">
        <v>0</v>
      </c>
      <c r="D7" s="10">
        <v>0</v>
      </c>
      <c r="E7" s="10">
        <v>0</v>
      </c>
      <c r="F7" s="10">
        <v>100</v>
      </c>
      <c r="G7" s="10">
        <v>0</v>
      </c>
      <c r="H7" s="10">
        <v>0</v>
      </c>
      <c r="I7" s="155"/>
      <c r="J7" s="160" t="s">
        <v>222</v>
      </c>
      <c r="K7" s="10">
        <v>2023</v>
      </c>
      <c r="L7" s="10">
        <v>0</v>
      </c>
      <c r="M7" s="10">
        <v>0</v>
      </c>
      <c r="N7" s="10">
        <v>0</v>
      </c>
      <c r="O7" s="10">
        <v>100</v>
      </c>
      <c r="P7" s="10">
        <v>0</v>
      </c>
      <c r="Q7" s="10">
        <v>0</v>
      </c>
      <c r="R7" s="155"/>
      <c r="S7" s="160" t="s">
        <v>222</v>
      </c>
      <c r="T7" s="10">
        <v>2023</v>
      </c>
      <c r="U7" s="10">
        <v>0</v>
      </c>
      <c r="V7" s="10">
        <v>0</v>
      </c>
      <c r="W7" s="10">
        <v>0</v>
      </c>
      <c r="X7" s="10">
        <v>100</v>
      </c>
      <c r="Y7" s="10">
        <v>0</v>
      </c>
      <c r="Z7" s="10">
        <v>0</v>
      </c>
      <c r="AA7" s="161"/>
    </row>
    <row xmlns:x14ac="http://schemas.microsoft.com/office/spreadsheetml/2009/9/ac" r="8" s="151" customFormat="true" ht="15.75" x14ac:dyDescent="0.25">
      <c r="A8" s="162"/>
      <c r="B8" s="163"/>
      <c r="H8" s="161"/>
      <c r="I8" s="161"/>
      <c r="J8" s="161"/>
      <c r="K8" s="161"/>
      <c r="L8" s="161"/>
      <c r="M8" s="161"/>
      <c r="N8" s="161"/>
      <c r="O8" s="161"/>
      <c r="P8" s="161"/>
      <c r="Q8" s="161"/>
      <c r="R8" s="161"/>
      <c r="S8" s="161"/>
      <c r="T8" s="161"/>
      <c r="U8" s="161"/>
      <c r="V8" s="161"/>
      <c r="W8" s="161"/>
      <c r="X8" s="161"/>
      <c r="Y8" s="161"/>
      <c r="Z8" s="161"/>
      <c r="AA8" s="161"/>
    </row>
    <row xmlns:x14ac="http://schemas.microsoft.com/office/spreadsheetml/2009/9/ac" r="9" s="151" customFormat="true" ht="15.75" x14ac:dyDescent="0.25">
      <c r="A9" s="162"/>
      <c r="B9" s="163"/>
      <c r="H9" s="161"/>
      <c r="I9" s="161"/>
      <c r="J9" s="161"/>
      <c r="K9" s="161"/>
      <c r="L9" s="161"/>
      <c r="M9" s="161"/>
      <c r="N9" s="161"/>
      <c r="O9" s="161"/>
      <c r="P9" s="161"/>
      <c r="Q9" s="161"/>
      <c r="R9" s="161"/>
      <c r="S9" s="161"/>
      <c r="T9" s="161"/>
      <c r="U9" s="161"/>
      <c r="V9" s="161"/>
      <c r="W9" s="161"/>
      <c r="X9" s="161"/>
      <c r="Y9" s="161"/>
      <c r="Z9" s="161"/>
      <c r="AA9" s="161"/>
    </row>
    <row xmlns:x14ac="http://schemas.microsoft.com/office/spreadsheetml/2009/9/ac" r="10" s="151" customFormat="true" ht="15.75" x14ac:dyDescent="0.25">
      <c r="A10" s="164"/>
      <c r="B10" s="163"/>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row>
    <row xmlns:x14ac="http://schemas.microsoft.com/office/spreadsheetml/2009/9/ac" r="11" ht="15.75" x14ac:dyDescent="0.25">
      <c r="A11" s="165"/>
      <c r="B11" s="166"/>
      <c r="C11" s="161"/>
      <c r="D11" s="161"/>
      <c r="E11" s="161"/>
      <c r="F11" s="161"/>
      <c r="G11" s="161"/>
      <c r="H11" s="161"/>
      <c r="I11" s="161"/>
      <c r="J11" s="161"/>
      <c r="K11" s="161"/>
      <c r="L11" s="161"/>
      <c r="M11" s="161"/>
      <c r="N11" s="161"/>
      <c r="O11" s="161"/>
      <c r="P11" s="161"/>
      <c r="Q11" s="161"/>
    </row>
    <row xmlns:x14ac="http://schemas.microsoft.com/office/spreadsheetml/2009/9/ac" r="12" ht="15.75" x14ac:dyDescent="0.25">
      <c r="A12" s="167" t="s">
        <v>49</v>
      </c>
      <c r="B12" s="168"/>
      <c r="C12" s="169"/>
      <c r="D12" s="169"/>
      <c r="E12" s="169"/>
      <c r="F12" s="169"/>
      <c r="G12" s="169"/>
      <c r="H12" s="169"/>
      <c r="I12" s="169"/>
      <c r="J12" s="169"/>
      <c r="K12" s="169"/>
      <c r="L12" s="169"/>
      <c r="M12" s="169"/>
      <c r="N12" s="169"/>
      <c r="O12" s="169"/>
      <c r="P12" s="169"/>
      <c r="Q12" s="169"/>
      <c r="R12" s="170"/>
      <c r="S12" s="170"/>
      <c r="T12" s="170"/>
      <c r="U12" s="170"/>
      <c r="V12" s="170"/>
    </row>
    <row xmlns:x14ac="http://schemas.microsoft.com/office/spreadsheetml/2009/9/ac" r="13" s="173" customFormat="true" x14ac:dyDescent="0.2">
      <c r="A13" s="171" t="s">
        <v>50</v>
      </c>
      <c r="B13" s="172" t="s">
        <v>41</v>
      </c>
      <c r="C13" s="171" t="s">
        <v>89</v>
      </c>
      <c r="D13" s="171" t="s">
        <v>51</v>
      </c>
      <c r="E13" s="171" t="s">
        <v>170</v>
      </c>
      <c r="F13" s="171" t="s">
        <v>90</v>
      </c>
      <c r="G13" s="171" t="s">
        <v>91</v>
      </c>
      <c r="H13" s="171" t="s">
        <v>92</v>
      </c>
      <c r="I13" s="171" t="s">
        <v>93</v>
      </c>
      <c r="J13" s="171" t="s">
        <v>219</v>
      </c>
      <c r="K13" s="171" t="s">
        <v>171</v>
      </c>
      <c r="L13" s="171" t="s">
        <v>94</v>
      </c>
      <c r="M13" s="171" t="s">
        <v>95</v>
      </c>
      <c r="N13" s="171" t="s">
        <v>96</v>
      </c>
      <c r="O13" s="173" t="s">
        <v>97</v>
      </c>
      <c r="P13" s="173" t="s">
        <v>220</v>
      </c>
      <c r="Q13" s="171" t="s">
        <v>123</v>
      </c>
      <c r="R13" s="171" t="s">
        <v>158</v>
      </c>
      <c r="S13" s="174" t="s">
        <v>98</v>
      </c>
      <c r="T13" s="175" t="s">
        <v>99</v>
      </c>
      <c r="U13" s="175" t="s">
        <v>100</v>
      </c>
      <c r="V13" s="175" t="s">
        <v>221</v>
      </c>
    </row>
    <row xmlns:x14ac="http://schemas.microsoft.com/office/spreadsheetml/2009/9/ac" r="14" s="178" customFormat="true" ht="12" x14ac:dyDescent="0.2">
      <c r="A14" s="176" t="s">
        <v>159</v>
      </c>
      <c r="B14" s="10">
        <v>2000</v>
      </c>
      <c r="C14" s="177" t="s">
        <v>7</v>
      </c>
      <c r="D14" s="10">
        <v>39550576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8" customFormat="true" ht="12" x14ac:dyDescent="0.2">
      <c r="A15" s="176" t="s">
        <v>159</v>
      </c>
      <c r="B15" s="10">
        <v>2001</v>
      </c>
      <c r="C15" s="177" t="s">
        <v>7</v>
      </c>
      <c r="D15" s="10">
        <v>40457428</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8" customFormat="true" ht="12" x14ac:dyDescent="0.2">
      <c r="A16" s="176" t="s">
        <v>159</v>
      </c>
      <c r="B16" s="10">
        <v>2002</v>
      </c>
      <c r="C16" s="177" t="s">
        <v>7</v>
      </c>
      <c r="D16" s="10">
        <v>41392328</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8" customFormat="true" ht="12" x14ac:dyDescent="0.2">
      <c r="A17" s="176" t="s">
        <v>159</v>
      </c>
      <c r="B17" s="10">
        <v>2003</v>
      </c>
      <c r="C17" s="177" t="s">
        <v>7</v>
      </c>
      <c r="D17" s="10">
        <v>42377612</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8" customFormat="true" ht="12" x14ac:dyDescent="0.2">
      <c r="A18" s="176" t="s">
        <v>159</v>
      </c>
      <c r="B18" s="10">
        <v>2004</v>
      </c>
      <c r="C18" s="177" t="s">
        <v>7</v>
      </c>
      <c r="D18" s="10">
        <v>43423496</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8" customFormat="true" ht="12" x14ac:dyDescent="0.2">
      <c r="A19" s="176" t="s">
        <v>159</v>
      </c>
      <c r="B19" s="10">
        <v>2005</v>
      </c>
      <c r="C19" s="177" t="s">
        <v>7</v>
      </c>
      <c r="D19" s="10">
        <v>44604196</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8" customFormat="true" ht="12" x14ac:dyDescent="0.2">
      <c r="A20" s="176" t="s">
        <v>159</v>
      </c>
      <c r="B20" s="10">
        <v>2006</v>
      </c>
      <c r="C20" s="177" t="s">
        <v>7</v>
      </c>
      <c r="D20" s="10">
        <v>45901764</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8" customFormat="true" ht="12" x14ac:dyDescent="0.2">
      <c r="A21" s="176" t="s">
        <v>159</v>
      </c>
      <c r="B21" s="10">
        <v>2007</v>
      </c>
      <c r="C21" s="177" t="s">
        <v>7</v>
      </c>
      <c r="D21" s="10">
        <v>47293464</v>
      </c>
      <c r="E21" s="10"/>
      <c r="F21" s="10">
        <v>42.059596936274829</v>
      </c>
      <c r="G21" s="10"/>
      <c r="H21" s="10"/>
      <c r="I21" s="10">
        <v>57.940403063725171</v>
      </c>
      <c r="J21" s="10">
        <v>42.059596936274829</v>
      </c>
      <c r="K21" s="10">
        <v>55.074701568627461</v>
      </c>
      <c r="L21" s="10">
        <v>47.699941617647028</v>
      </c>
      <c r="M21" s="10">
        <v>15.44438971223008</v>
      </c>
      <c r="N21" s="10">
        <v>32.255551905416951</v>
      </c>
      <c r="O21" s="10">
        <v>52.300058382352972</v>
      </c>
      <c r="P21" s="10">
        <v>0</v>
      </c>
      <c r="Q21" s="10"/>
      <c r="R21" s="10"/>
      <c r="S21" s="10"/>
      <c r="T21" s="10"/>
      <c r="U21" s="10"/>
      <c r="V21" s="10">
        <v>100</v>
      </c>
    </row>
    <row xmlns:x14ac="http://schemas.microsoft.com/office/spreadsheetml/2009/9/ac" r="22" s="178" customFormat="true" ht="12" x14ac:dyDescent="0.2">
      <c r="A22" s="176" t="s">
        <v>159</v>
      </c>
      <c r="B22" s="10">
        <v>2008</v>
      </c>
      <c r="C22" s="177" t="s">
        <v>7</v>
      </c>
      <c r="D22" s="10">
        <v>48748328</v>
      </c>
      <c r="E22" s="10"/>
      <c r="F22" s="10">
        <v>42.059596936274829</v>
      </c>
      <c r="G22" s="10"/>
      <c r="H22" s="10"/>
      <c r="I22" s="10">
        <v>57.940403063725171</v>
      </c>
      <c r="J22" s="10">
        <v>42.059596936274829</v>
      </c>
      <c r="K22" s="10">
        <v>55.074701568627461</v>
      </c>
      <c r="L22" s="10">
        <v>47.699941617647028</v>
      </c>
      <c r="M22" s="10">
        <v>15.44438971223008</v>
      </c>
      <c r="N22" s="10">
        <v>32.255551905416951</v>
      </c>
      <c r="O22" s="10">
        <v>52.300058382352972</v>
      </c>
      <c r="P22" s="10">
        <v>0</v>
      </c>
      <c r="Q22" s="10"/>
      <c r="R22" s="10"/>
      <c r="S22" s="10"/>
      <c r="T22" s="10"/>
      <c r="U22" s="10"/>
      <c r="V22" s="10">
        <v>100</v>
      </c>
    </row>
    <row xmlns:x14ac="http://schemas.microsoft.com/office/spreadsheetml/2009/9/ac" r="23" s="178" customFormat="true" ht="12" x14ac:dyDescent="0.2">
      <c r="A23" s="176" t="s">
        <v>159</v>
      </c>
      <c r="B23" s="10">
        <v>2009</v>
      </c>
      <c r="C23" s="177" t="s">
        <v>7</v>
      </c>
      <c r="D23" s="10">
        <v>50268708</v>
      </c>
      <c r="E23" s="10"/>
      <c r="F23" s="10">
        <v>42.059596936274829</v>
      </c>
      <c r="G23" s="10"/>
      <c r="H23" s="10"/>
      <c r="I23" s="10">
        <v>57.940403063725171</v>
      </c>
      <c r="J23" s="10">
        <v>42.059596936274829</v>
      </c>
      <c r="K23" s="10">
        <v>55.074701568627461</v>
      </c>
      <c r="L23" s="10">
        <v>47.699941617647028</v>
      </c>
      <c r="M23" s="10">
        <v>15.44438971223008</v>
      </c>
      <c r="N23" s="10">
        <v>32.255551905416951</v>
      </c>
      <c r="O23" s="10">
        <v>52.300058382352972</v>
      </c>
      <c r="P23" s="10">
        <v>0</v>
      </c>
      <c r="Q23" s="10"/>
      <c r="R23" s="10"/>
      <c r="S23" s="10"/>
      <c r="T23" s="10"/>
      <c r="U23" s="10"/>
      <c r="V23" s="10">
        <v>100</v>
      </c>
    </row>
    <row xmlns:x14ac="http://schemas.microsoft.com/office/spreadsheetml/2009/9/ac" r="24" s="178" customFormat="true" ht="12" x14ac:dyDescent="0.2">
      <c r="A24" s="176" t="s">
        <v>159</v>
      </c>
      <c r="B24" s="10">
        <v>2010</v>
      </c>
      <c r="C24" s="177" t="s">
        <v>7</v>
      </c>
      <c r="D24" s="10">
        <v>51843168</v>
      </c>
      <c r="E24" s="10"/>
      <c r="F24" s="10">
        <v>42.059596936274829</v>
      </c>
      <c r="G24" s="10"/>
      <c r="H24" s="10"/>
      <c r="I24" s="10">
        <v>57.940403063725171</v>
      </c>
      <c r="J24" s="10">
        <v>42.059596936274829</v>
      </c>
      <c r="K24" s="10">
        <v>55.074701568627461</v>
      </c>
      <c r="L24" s="10">
        <v>47.699941617647028</v>
      </c>
      <c r="M24" s="10">
        <v>15.44438971223008</v>
      </c>
      <c r="N24" s="10">
        <v>32.255551905416951</v>
      </c>
      <c r="O24" s="10">
        <v>52.300058382352972</v>
      </c>
      <c r="P24" s="10">
        <v>0</v>
      </c>
      <c r="Q24" s="10"/>
      <c r="R24" s="10"/>
      <c r="S24" s="10"/>
      <c r="T24" s="10"/>
      <c r="U24" s="10"/>
      <c r="V24" s="10">
        <v>100</v>
      </c>
    </row>
    <row xmlns:x14ac="http://schemas.microsoft.com/office/spreadsheetml/2009/9/ac" r="25" s="178" customFormat="true" ht="12" x14ac:dyDescent="0.2">
      <c r="A25" s="176" t="s">
        <v>159</v>
      </c>
      <c r="B25" s="10">
        <v>2011</v>
      </c>
      <c r="C25" s="177" t="s">
        <v>7</v>
      </c>
      <c r="D25" s="10">
        <v>53487416</v>
      </c>
      <c r="E25" s="10"/>
      <c r="F25" s="10">
        <v>42.059596936274829</v>
      </c>
      <c r="G25" s="10"/>
      <c r="H25" s="10"/>
      <c r="I25" s="10">
        <v>57.940403063725171</v>
      </c>
      <c r="J25" s="10">
        <v>42.059596936274829</v>
      </c>
      <c r="K25" s="10">
        <v>55.074701568627461</v>
      </c>
      <c r="L25" s="10">
        <v>47.699941617647028</v>
      </c>
      <c r="M25" s="10">
        <v>15.44438971223008</v>
      </c>
      <c r="N25" s="10">
        <v>32.255551905416951</v>
      </c>
      <c r="O25" s="10">
        <v>52.300058382352972</v>
      </c>
      <c r="P25" s="10">
        <v>0</v>
      </c>
      <c r="Q25" s="10"/>
      <c r="R25" s="10"/>
      <c r="S25" s="10"/>
      <c r="T25" s="10"/>
      <c r="U25" s="10"/>
      <c r="V25" s="10">
        <v>100</v>
      </c>
    </row>
    <row xmlns:x14ac="http://schemas.microsoft.com/office/spreadsheetml/2009/9/ac" r="26" s="178" customFormat="true" ht="12" x14ac:dyDescent="0.2">
      <c r="A26" s="176" t="s">
        <v>159</v>
      </c>
      <c r="B26" s="10">
        <v>2012</v>
      </c>
      <c r="C26" s="177" t="s">
        <v>7</v>
      </c>
      <c r="D26" s="10">
        <v>55173656</v>
      </c>
      <c r="E26" s="10">
        <v>66.450406666666666</v>
      </c>
      <c r="F26" s="10">
        <v>43.58247710784326</v>
      </c>
      <c r="G26" s="10">
        <v>35.619036666666673</v>
      </c>
      <c r="H26" s="10">
        <v>7.9634404411765942</v>
      </c>
      <c r="I26" s="10">
        <v>56.41752289215674</v>
      </c>
      <c r="J26" s="10">
        <v>0</v>
      </c>
      <c r="K26" s="10">
        <v>56.008751960784373</v>
      </c>
      <c r="L26" s="10">
        <v>48.458892647058967</v>
      </c>
      <c r="M26" s="10">
        <v>17.734238273381379</v>
      </c>
      <c r="N26" s="10">
        <v>30.724654373677591</v>
      </c>
      <c r="O26" s="10">
        <v>51.541107352941033</v>
      </c>
      <c r="P26" s="10">
        <v>0</v>
      </c>
      <c r="Q26" s="10">
        <v>39.10454</v>
      </c>
      <c r="R26" s="10">
        <v>35.286430000000003</v>
      </c>
      <c r="S26" s="10">
        <v>23.601966666666669</v>
      </c>
      <c r="T26" s="10">
        <v>11.684463333333341</v>
      </c>
      <c r="U26" s="10">
        <v>64.713570000000004</v>
      </c>
      <c r="V26" s="10">
        <v>0</v>
      </c>
    </row>
    <row xmlns:x14ac="http://schemas.microsoft.com/office/spreadsheetml/2009/9/ac" r="27" s="178" customFormat="true" ht="12" x14ac:dyDescent="0.2">
      <c r="A27" s="176" t="s">
        <v>159</v>
      </c>
      <c r="B27" s="10">
        <v>2013</v>
      </c>
      <c r="C27" s="177" t="s">
        <v>7</v>
      </c>
      <c r="D27" s="10">
        <v>56893616</v>
      </c>
      <c r="E27" s="10">
        <v>66.450406666666666</v>
      </c>
      <c r="F27" s="10">
        <v>45.105357279412146</v>
      </c>
      <c r="G27" s="10">
        <v>35.619036666666673</v>
      </c>
      <c r="H27" s="10">
        <v>9.4863206127454802</v>
      </c>
      <c r="I27" s="10">
        <v>54.894642720587854</v>
      </c>
      <c r="J27" s="10">
        <v>0</v>
      </c>
      <c r="K27" s="10">
        <v>56.942802352941271</v>
      </c>
      <c r="L27" s="10">
        <v>49.217843676470693</v>
      </c>
      <c r="M27" s="10">
        <v>20.024086834532682</v>
      </c>
      <c r="N27" s="10">
        <v>29.193756841938011</v>
      </c>
      <c r="O27" s="10">
        <v>50.782156323529307</v>
      </c>
      <c r="P27" s="10">
        <v>0</v>
      </c>
      <c r="Q27" s="10">
        <v>39.10454</v>
      </c>
      <c r="R27" s="10">
        <v>35.286430000000003</v>
      </c>
      <c r="S27" s="10">
        <v>23.601966666666669</v>
      </c>
      <c r="T27" s="10">
        <v>11.684463333333341</v>
      </c>
      <c r="U27" s="10">
        <v>64.713570000000004</v>
      </c>
      <c r="V27" s="10">
        <v>0</v>
      </c>
    </row>
    <row xmlns:x14ac="http://schemas.microsoft.com/office/spreadsheetml/2009/9/ac" r="28" s="178" customFormat="true" ht="12" x14ac:dyDescent="0.2">
      <c r="A28" s="176" t="s">
        <v>159</v>
      </c>
      <c r="B28" s="10">
        <v>2014</v>
      </c>
      <c r="C28" s="177" t="s">
        <v>7</v>
      </c>
      <c r="D28" s="10">
        <v>58668136</v>
      </c>
      <c r="E28" s="10">
        <v>66.450406666666666</v>
      </c>
      <c r="F28" s="10">
        <v>46.628237450980578</v>
      </c>
      <c r="G28" s="10">
        <v>35.619036666666673</v>
      </c>
      <c r="H28" s="10">
        <v>11.00920078431391</v>
      </c>
      <c r="I28" s="10">
        <v>53.371762549019422</v>
      </c>
      <c r="J28" s="10">
        <v>0</v>
      </c>
      <c r="K28" s="10">
        <v>57.876852745097949</v>
      </c>
      <c r="L28" s="10">
        <v>49.976794705882412</v>
      </c>
      <c r="M28" s="10">
        <v>22.313935395683071</v>
      </c>
      <c r="N28" s="10">
        <v>27.662859310199341</v>
      </c>
      <c r="O28" s="10">
        <v>50.023205294117588</v>
      </c>
      <c r="P28" s="10">
        <v>0</v>
      </c>
      <c r="Q28" s="10">
        <v>39.10454</v>
      </c>
      <c r="R28" s="10">
        <v>35.286430000000003</v>
      </c>
      <c r="S28" s="10">
        <v>23.601966666666669</v>
      </c>
      <c r="T28" s="10">
        <v>11.684463333333341</v>
      </c>
      <c r="U28" s="10">
        <v>64.713570000000004</v>
      </c>
      <c r="V28" s="10">
        <v>0</v>
      </c>
    </row>
    <row xmlns:x14ac="http://schemas.microsoft.com/office/spreadsheetml/2009/9/ac" r="29" s="178" customFormat="true" ht="12" x14ac:dyDescent="0.2">
      <c r="A29" s="176" t="s">
        <v>159</v>
      </c>
      <c r="B29" s="10">
        <v>2015</v>
      </c>
      <c r="C29" s="177" t="s">
        <v>7</v>
      </c>
      <c r="D29" s="10">
        <v>60473288</v>
      </c>
      <c r="E29" s="10">
        <v>66.450406666666666</v>
      </c>
      <c r="F29" s="10">
        <v>48.151117622549457</v>
      </c>
      <c r="G29" s="10">
        <v>35.619036666666673</v>
      </c>
      <c r="H29" s="10">
        <v>12.532080955882799</v>
      </c>
      <c r="I29" s="10">
        <v>51.848882377450543</v>
      </c>
      <c r="J29" s="10">
        <v>0</v>
      </c>
      <c r="K29" s="10">
        <v>58.810903137254847</v>
      </c>
      <c r="L29" s="10">
        <v>50.735745735294131</v>
      </c>
      <c r="M29" s="10">
        <v>24.603783956834381</v>
      </c>
      <c r="N29" s="10">
        <v>26.13196177845975</v>
      </c>
      <c r="O29" s="10">
        <v>49.264254264705869</v>
      </c>
      <c r="P29" s="10">
        <v>0</v>
      </c>
      <c r="Q29" s="10">
        <v>39.10454</v>
      </c>
      <c r="R29" s="10">
        <v>35.286430000000003</v>
      </c>
      <c r="S29" s="10">
        <v>23.601966666666669</v>
      </c>
      <c r="T29" s="10">
        <v>11.684463333333341</v>
      </c>
      <c r="U29" s="10">
        <v>64.713570000000004</v>
      </c>
      <c r="V29" s="10">
        <v>0</v>
      </c>
    </row>
    <row xmlns:x14ac="http://schemas.microsoft.com/office/spreadsheetml/2009/9/ac" r="30" s="178" customFormat="true" ht="12" x14ac:dyDescent="0.2">
      <c r="A30" s="176" t="s">
        <v>159</v>
      </c>
      <c r="B30" s="10">
        <v>2016</v>
      </c>
      <c r="C30" s="177" t="s">
        <v>7</v>
      </c>
      <c r="D30" s="10">
        <v>62302496</v>
      </c>
      <c r="E30" s="10">
        <v>66.450406666666666</v>
      </c>
      <c r="F30" s="10">
        <v>49.673997794117888</v>
      </c>
      <c r="G30" s="10">
        <v>35.619036666666673</v>
      </c>
      <c r="H30" s="10">
        <v>14.05496112745123</v>
      </c>
      <c r="I30" s="10">
        <v>50.326002205882112</v>
      </c>
      <c r="J30" s="10">
        <v>0</v>
      </c>
      <c r="K30" s="10">
        <v>59.74495352941176</v>
      </c>
      <c r="L30" s="10">
        <v>51.494696764706077</v>
      </c>
      <c r="M30" s="10">
        <v>26.893632517985679</v>
      </c>
      <c r="N30" s="10">
        <v>24.601064246720401</v>
      </c>
      <c r="O30" s="10">
        <v>48.505303235293923</v>
      </c>
      <c r="P30" s="10">
        <v>0</v>
      </c>
      <c r="Q30" s="10">
        <v>39.10454</v>
      </c>
      <c r="R30" s="10">
        <v>35.286430000000003</v>
      </c>
      <c r="S30" s="10">
        <v>23.601966666666669</v>
      </c>
      <c r="T30" s="10">
        <v>11.684463333333341</v>
      </c>
      <c r="U30" s="10">
        <v>64.713570000000004</v>
      </c>
      <c r="V30" s="10">
        <v>0</v>
      </c>
    </row>
    <row xmlns:x14ac="http://schemas.microsoft.com/office/spreadsheetml/2009/9/ac" r="31" s="178" customFormat="true" ht="12" x14ac:dyDescent="0.2">
      <c r="A31" s="176" t="s">
        <v>159</v>
      </c>
      <c r="B31" s="10">
        <v>2017</v>
      </c>
      <c r="C31" s="177" t="s">
        <v>7</v>
      </c>
      <c r="D31" s="10">
        <v>64176096</v>
      </c>
      <c r="E31" s="10">
        <v>66.450406666666666</v>
      </c>
      <c r="F31" s="10">
        <v>51.196877965686781</v>
      </c>
      <c r="G31" s="10">
        <v>35.619036666666673</v>
      </c>
      <c r="H31" s="10">
        <v>15.577841299020109</v>
      </c>
      <c r="I31" s="10">
        <v>48.803122034313219</v>
      </c>
      <c r="J31" s="10">
        <v>0</v>
      </c>
      <c r="K31" s="10">
        <v>60.679003921568658</v>
      </c>
      <c r="L31" s="10">
        <v>52.253647794117803</v>
      </c>
      <c r="M31" s="10">
        <v>29.183481079136978</v>
      </c>
      <c r="N31" s="10">
        <v>23.070166714980811</v>
      </c>
      <c r="O31" s="10">
        <v>47.746352205882197</v>
      </c>
      <c r="P31" s="10">
        <v>0</v>
      </c>
      <c r="Q31" s="10">
        <v>39.10454</v>
      </c>
      <c r="R31" s="10">
        <v>35.286430000000003</v>
      </c>
      <c r="S31" s="10">
        <v>23.601966666666669</v>
      </c>
      <c r="T31" s="10">
        <v>11.684463333333341</v>
      </c>
      <c r="U31" s="10">
        <v>64.713570000000004</v>
      </c>
      <c r="V31" s="10">
        <v>0</v>
      </c>
    </row>
    <row xmlns:x14ac="http://schemas.microsoft.com/office/spreadsheetml/2009/9/ac" r="32" s="178" customFormat="true" ht="12" x14ac:dyDescent="0.2">
      <c r="A32" s="176" t="s">
        <v>159</v>
      </c>
      <c r="B32" s="10">
        <v>2018</v>
      </c>
      <c r="C32" s="177" t="s">
        <v>7</v>
      </c>
      <c r="D32" s="10">
        <v>65987408</v>
      </c>
      <c r="E32" s="10">
        <v>66.450406666666666</v>
      </c>
      <c r="F32" s="10">
        <v>52.719758137255212</v>
      </c>
      <c r="G32" s="10">
        <v>35.619036666666673</v>
      </c>
      <c r="H32" s="10">
        <v>17.10072147058855</v>
      </c>
      <c r="I32" s="10">
        <v>47.280241862744788</v>
      </c>
      <c r="J32" s="10">
        <v>0</v>
      </c>
      <c r="K32" s="10">
        <v>61.61305431372557</v>
      </c>
      <c r="L32" s="10">
        <v>53.012598823529522</v>
      </c>
      <c r="M32" s="10">
        <v>31.473329640287371</v>
      </c>
      <c r="N32" s="10">
        <v>21.539269183242141</v>
      </c>
      <c r="O32" s="10">
        <v>46.987401176470478</v>
      </c>
      <c r="P32" s="10">
        <v>0</v>
      </c>
      <c r="Q32" s="10">
        <v>39.10454</v>
      </c>
      <c r="R32" s="10">
        <v>35.286430000000003</v>
      </c>
      <c r="S32" s="10">
        <v>23.601966666666669</v>
      </c>
      <c r="T32" s="10">
        <v>11.684463333333341</v>
      </c>
      <c r="U32" s="10">
        <v>64.713570000000004</v>
      </c>
      <c r="V32" s="10">
        <v>0</v>
      </c>
    </row>
    <row xmlns:x14ac="http://schemas.microsoft.com/office/spreadsheetml/2009/9/ac" r="33" s="178" customFormat="true" ht="12" x14ac:dyDescent="0.2">
      <c r="A33" s="176" t="s">
        <v>159</v>
      </c>
      <c r="B33" s="10">
        <v>2019</v>
      </c>
      <c r="C33" s="177" t="s">
        <v>7</v>
      </c>
      <c r="D33" s="10">
        <v>67705608</v>
      </c>
      <c r="E33" s="10">
        <v>66.450406666666666</v>
      </c>
      <c r="F33" s="10">
        <v>54.242638308823643</v>
      </c>
      <c r="G33" s="10">
        <v>35.619036666666673</v>
      </c>
      <c r="H33" s="10">
        <v>18.623601642156981</v>
      </c>
      <c r="I33" s="10">
        <v>45.757361691176357</v>
      </c>
      <c r="J33" s="10">
        <v>0</v>
      </c>
      <c r="K33" s="10">
        <v>62.547104705882248</v>
      </c>
      <c r="L33" s="10">
        <v>53.771549852941227</v>
      </c>
      <c r="M33" s="10">
        <v>33.763178201438677</v>
      </c>
      <c r="N33" s="10">
        <v>20.008371651502561</v>
      </c>
      <c r="O33" s="10">
        <v>46.228450147058773</v>
      </c>
      <c r="P33" s="10">
        <v>0</v>
      </c>
      <c r="Q33" s="10">
        <v>39.10454</v>
      </c>
      <c r="R33" s="10">
        <v>35.286430000000003</v>
      </c>
      <c r="S33" s="10">
        <v>23.601966666666669</v>
      </c>
      <c r="T33" s="10">
        <v>11.684463333333341</v>
      </c>
      <c r="U33" s="10">
        <v>64.713570000000004</v>
      </c>
      <c r="V33" s="10">
        <v>0</v>
      </c>
    </row>
    <row xmlns:x14ac="http://schemas.microsoft.com/office/spreadsheetml/2009/9/ac" r="34" s="178" customFormat="true" ht="12" x14ac:dyDescent="0.2">
      <c r="A34" s="176" t="s">
        <v>159</v>
      </c>
      <c r="B34" s="10">
        <v>2020</v>
      </c>
      <c r="C34" s="177" t="s">
        <v>7</v>
      </c>
      <c r="D34" s="10">
        <v>69367928</v>
      </c>
      <c r="E34" s="10">
        <v>66.450406666666666</v>
      </c>
      <c r="F34" s="10">
        <v>55.765518480392529</v>
      </c>
      <c r="G34" s="10">
        <v>35.619036666666673</v>
      </c>
      <c r="H34" s="10">
        <v>20.14648181372586</v>
      </c>
      <c r="I34" s="10">
        <v>44.234481519607471</v>
      </c>
      <c r="J34" s="10">
        <v>0</v>
      </c>
      <c r="K34" s="10">
        <v>63.481155098039153</v>
      </c>
      <c r="L34" s="10">
        <v>54.530500882352953</v>
      </c>
      <c r="M34" s="10">
        <v>36.05302676258998</v>
      </c>
      <c r="N34" s="10">
        <v>18.47747411976297</v>
      </c>
      <c r="O34" s="10">
        <v>45.469499117647047</v>
      </c>
      <c r="P34" s="10">
        <v>0</v>
      </c>
      <c r="Q34" s="10">
        <v>39.10454</v>
      </c>
      <c r="R34" s="10">
        <v>35.286430000000003</v>
      </c>
      <c r="S34" s="10">
        <v>23.601966666666669</v>
      </c>
      <c r="T34" s="10">
        <v>11.684463333333341</v>
      </c>
      <c r="U34" s="10">
        <v>64.713570000000004</v>
      </c>
      <c r="V34" s="10">
        <v>0</v>
      </c>
    </row>
    <row xmlns:x14ac="http://schemas.microsoft.com/office/spreadsheetml/2009/9/ac" r="35" s="178" customFormat="true" ht="12" x14ac:dyDescent="0.2">
      <c r="A35" s="176" t="s">
        <v>159</v>
      </c>
      <c r="B35" s="10">
        <v>2021</v>
      </c>
      <c r="C35" s="177" t="s">
        <v>7</v>
      </c>
      <c r="D35" s="10">
        <v>70987240</v>
      </c>
      <c r="E35" s="10">
        <v>66.450406666666666</v>
      </c>
      <c r="F35" s="10">
        <v>57.288398651960961</v>
      </c>
      <c r="G35" s="10">
        <v>35.619036666666673</v>
      </c>
      <c r="H35" s="10">
        <v>21.669361985294291</v>
      </c>
      <c r="I35" s="10">
        <v>42.711601348039039</v>
      </c>
      <c r="J35" s="10">
        <v>0</v>
      </c>
      <c r="K35" s="10">
        <v>64.415205490196058</v>
      </c>
      <c r="L35" s="10">
        <v>55.2894519117649</v>
      </c>
      <c r="M35" s="10">
        <v>38.342875323741282</v>
      </c>
      <c r="N35" s="10">
        <v>16.946576588023621</v>
      </c>
      <c r="O35" s="10">
        <v>44.7105480882351</v>
      </c>
      <c r="P35" s="10">
        <v>0</v>
      </c>
      <c r="Q35" s="10">
        <v>39.10454</v>
      </c>
      <c r="R35" s="10">
        <v>35.286430000000003</v>
      </c>
      <c r="S35" s="10">
        <v>23.601966666666669</v>
      </c>
      <c r="T35" s="10">
        <v>11.684463333333341</v>
      </c>
      <c r="U35" s="10">
        <v>64.713570000000004</v>
      </c>
      <c r="V35" s="10">
        <v>0</v>
      </c>
    </row>
    <row xmlns:x14ac="http://schemas.microsoft.com/office/spreadsheetml/2009/9/ac" r="36" s="178" customFormat="true" ht="12" x14ac:dyDescent="0.2">
      <c r="A36" s="176" t="s">
        <v>159</v>
      </c>
      <c r="B36" s="10">
        <v>2022</v>
      </c>
      <c r="C36" s="177" t="s">
        <v>7</v>
      </c>
      <c r="D36" s="10">
        <v>72573432</v>
      </c>
      <c r="E36" s="10">
        <v>66.450406666666666</v>
      </c>
      <c r="F36" s="10">
        <v>58.811278823529847</v>
      </c>
      <c r="G36" s="10">
        <v>35.619036666666673</v>
      </c>
      <c r="H36" s="10">
        <v>23.19224215686318</v>
      </c>
      <c r="I36" s="10">
        <v>41.188721176470153</v>
      </c>
      <c r="J36" s="10">
        <v>0</v>
      </c>
      <c r="K36" s="10">
        <v>65.349255882352963</v>
      </c>
      <c r="L36" s="10">
        <v>56.048402941176619</v>
      </c>
      <c r="M36" s="10">
        <v>40.632723884891668</v>
      </c>
      <c r="N36" s="10">
        <v>15.41567905628494</v>
      </c>
      <c r="O36" s="10">
        <v>43.951597058823381</v>
      </c>
      <c r="P36" s="10">
        <v>0</v>
      </c>
      <c r="Q36" s="10">
        <v>39.10454</v>
      </c>
      <c r="R36" s="10">
        <v>35.286430000000003</v>
      </c>
      <c r="S36" s="10">
        <v>23.601966666666669</v>
      </c>
      <c r="T36" s="10">
        <v>11.684463333333341</v>
      </c>
      <c r="U36" s="10">
        <v>64.713570000000004</v>
      </c>
      <c r="V36" s="10">
        <v>0</v>
      </c>
    </row>
    <row xmlns:x14ac="http://schemas.microsoft.com/office/spreadsheetml/2009/9/ac" r="37" s="178" customFormat="true" ht="12" x14ac:dyDescent="0.2">
      <c r="A37" s="176" t="s">
        <v>159</v>
      </c>
      <c r="B37" s="10">
        <v>2023</v>
      </c>
      <c r="C37" s="177" t="s">
        <v>7</v>
      </c>
      <c r="D37" s="10">
        <v>73234848</v>
      </c>
      <c r="E37" s="10">
        <v>66.450406666666666</v>
      </c>
      <c r="F37" s="10">
        <v>60.334158995098278</v>
      </c>
      <c r="G37" s="10">
        <v>35.619036666666673</v>
      </c>
      <c r="H37" s="10">
        <v>24.715122328431612</v>
      </c>
      <c r="I37" s="10">
        <v>39.665841004901722</v>
      </c>
      <c r="J37" s="10">
        <v>0</v>
      </c>
      <c r="K37" s="10">
        <v>66.283306274509869</v>
      </c>
      <c r="L37" s="10">
        <v>56.807353970588338</v>
      </c>
      <c r="M37" s="10">
        <v>42.922572446042977</v>
      </c>
      <c r="N37" s="10">
        <v>13.88478152454536</v>
      </c>
      <c r="O37" s="10">
        <v>43.192646029411662</v>
      </c>
      <c r="P37" s="10">
        <v>0</v>
      </c>
      <c r="Q37" s="10">
        <v>39.10454</v>
      </c>
      <c r="R37" s="10">
        <v>35.286430000000003</v>
      </c>
      <c r="S37" s="10">
        <v>23.601966666666669</v>
      </c>
      <c r="T37" s="10">
        <v>11.684463333333341</v>
      </c>
      <c r="U37" s="10">
        <v>64.713570000000004</v>
      </c>
      <c r="V37" s="10">
        <v>0</v>
      </c>
    </row>
    <row xmlns:x14ac="http://schemas.microsoft.com/office/spreadsheetml/2009/9/ac" r="38" s="178" customFormat="true" ht="12" x14ac:dyDescent="0.2">
      <c r="A38" s="176" t="s">
        <v>159</v>
      </c>
      <c r="B38" s="10">
        <v>2024</v>
      </c>
      <c r="C38" s="17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8" customFormat="true" ht="12" x14ac:dyDescent="0.2">
      <c r="A39" s="176" t="s">
        <v>159</v>
      </c>
      <c r="B39" s="10">
        <v>2025</v>
      </c>
      <c r="C39" s="17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8" customFormat="true" ht="12" x14ac:dyDescent="0.2">
      <c r="A40" s="176" t="s">
        <v>159</v>
      </c>
      <c r="B40" s="10">
        <v>2026</v>
      </c>
      <c r="C40" s="17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8" customFormat="true" ht="12" x14ac:dyDescent="0.2">
      <c r="A41" s="176" t="s">
        <v>159</v>
      </c>
      <c r="B41" s="10">
        <v>2027</v>
      </c>
      <c r="C41" s="17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8" customFormat="true" ht="12" x14ac:dyDescent="0.2">
      <c r="A42" s="176" t="s">
        <v>159</v>
      </c>
      <c r="B42" s="10">
        <v>2028</v>
      </c>
      <c r="C42" s="17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8" customFormat="true" ht="12" x14ac:dyDescent="0.2">
      <c r="A43" s="176" t="s">
        <v>159</v>
      </c>
      <c r="B43" s="10">
        <v>2029</v>
      </c>
      <c r="C43" s="17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8" customFormat="true" ht="12" x14ac:dyDescent="0.2">
      <c r="A44" s="176" t="s">
        <v>159</v>
      </c>
      <c r="B44" s="10">
        <v>2030</v>
      </c>
      <c r="C44" s="17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8" customFormat="true" ht="12" x14ac:dyDescent="0.2">
      <c r="A45" s="176" t="s">
        <v>159</v>
      </c>
      <c r="B45" s="10">
        <v>2000</v>
      </c>
      <c r="C45" s="177" t="s">
        <v>1</v>
      </c>
      <c r="D45" s="10">
        <v>13779420.73874939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8" customFormat="true" ht="12" x14ac:dyDescent="0.2">
      <c r="A46" s="176" t="s">
        <v>159</v>
      </c>
      <c r="B46" s="10">
        <v>2001</v>
      </c>
      <c r="C46" s="177" t="s">
        <v>1</v>
      </c>
      <c r="D46" s="10">
        <v>14430759.474761659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8" customFormat="true" ht="12" x14ac:dyDescent="0.2">
      <c r="A47" s="176" t="s">
        <v>159</v>
      </c>
      <c r="B47" s="10">
        <v>2002</v>
      </c>
      <c r="C47" s="177" t="s">
        <v>1</v>
      </c>
      <c r="D47" s="10">
        <v>15111510.86623322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8" customFormat="true" ht="12" x14ac:dyDescent="0.2">
      <c r="A48" s="176" t="s">
        <v>159</v>
      </c>
      <c r="B48" s="10">
        <v>2003</v>
      </c>
      <c r="C48" s="177" t="s">
        <v>1</v>
      </c>
      <c r="D48" s="10">
        <v>15830580.311943511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8" customFormat="true" ht="12" x14ac:dyDescent="0.2">
      <c r="A49" s="176" t="s">
        <v>159</v>
      </c>
      <c r="B49" s="10">
        <v>2004</v>
      </c>
      <c r="C49" s="177" t="s">
        <v>1</v>
      </c>
      <c r="D49" s="10">
        <v>16592987.07337616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8" customFormat="true" ht="12" x14ac:dyDescent="0.2">
      <c r="A50" s="176" t="s">
        <v>159</v>
      </c>
      <c r="B50" s="10">
        <v>2005</v>
      </c>
      <c r="C50" s="177" t="s">
        <v>1</v>
      </c>
      <c r="D50" s="10">
        <v>17428644.13036117</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8" customFormat="true" ht="12" x14ac:dyDescent="0.2">
      <c r="A51" s="176" t="s">
        <v>159</v>
      </c>
      <c r="B51" s="10">
        <v>2006</v>
      </c>
      <c r="C51" s="177" t="s">
        <v>1</v>
      </c>
      <c r="D51" s="10">
        <v>18334541.958730768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8" customFormat="true" ht="12" x14ac:dyDescent="0.2">
      <c r="A52" s="176" t="s">
        <v>159</v>
      </c>
      <c r="B52" s="10">
        <v>2007</v>
      </c>
      <c r="C52" s="177" t="s">
        <v>1</v>
      </c>
      <c r="D52" s="10">
        <v>19304719.185622562</v>
      </c>
      <c r="E52" s="10"/>
      <c r="F52" s="10">
        <v>34.463547877698147</v>
      </c>
      <c r="G52" s="10"/>
      <c r="H52" s="10"/>
      <c r="I52" s="10">
        <v>65.536452122301853</v>
      </c>
      <c r="J52" s="10">
        <v>34.463547877698147</v>
      </c>
      <c r="K52" s="10">
        <v>72.122822086330871</v>
      </c>
      <c r="L52" s="10">
        <v>67.450497913668869</v>
      </c>
      <c r="M52" s="10">
        <v>21.308742733813229</v>
      </c>
      <c r="N52" s="10">
        <v>46.141755179855643</v>
      </c>
      <c r="O52" s="10">
        <v>32.549502086331131</v>
      </c>
      <c r="P52" s="10">
        <v>0</v>
      </c>
      <c r="Q52" s="10"/>
      <c r="R52" s="10"/>
      <c r="S52" s="10"/>
      <c r="T52" s="10"/>
      <c r="U52" s="10"/>
      <c r="V52" s="10">
        <v>100</v>
      </c>
    </row>
    <row xmlns:x14ac="http://schemas.microsoft.com/office/spreadsheetml/2009/9/ac" r="53" s="178" customFormat="true" ht="12" x14ac:dyDescent="0.2">
      <c r="A53" s="176" t="s">
        <v>159</v>
      </c>
      <c r="B53" s="10">
        <v>2008</v>
      </c>
      <c r="C53" s="177" t="s">
        <v>1</v>
      </c>
      <c r="D53" s="10">
        <v>20329027.578915101</v>
      </c>
      <c r="E53" s="10"/>
      <c r="F53" s="10">
        <v>34.463547877698147</v>
      </c>
      <c r="G53" s="10"/>
      <c r="H53" s="10"/>
      <c r="I53" s="10">
        <v>65.536452122301853</v>
      </c>
      <c r="J53" s="10">
        <v>34.463547877698147</v>
      </c>
      <c r="K53" s="10">
        <v>72.122822086330871</v>
      </c>
      <c r="L53" s="10">
        <v>67.450497913668869</v>
      </c>
      <c r="M53" s="10">
        <v>21.308742733813229</v>
      </c>
      <c r="N53" s="10">
        <v>46.141755179855643</v>
      </c>
      <c r="O53" s="10">
        <v>32.549502086331131</v>
      </c>
      <c r="P53" s="10">
        <v>0</v>
      </c>
      <c r="Q53" s="10"/>
      <c r="R53" s="10"/>
      <c r="S53" s="10"/>
      <c r="T53" s="10"/>
      <c r="U53" s="10"/>
      <c r="V53" s="10">
        <v>100</v>
      </c>
    </row>
    <row xmlns:x14ac="http://schemas.microsoft.com/office/spreadsheetml/2009/9/ac" r="54" s="178" customFormat="true" ht="12" x14ac:dyDescent="0.2">
      <c r="A54" s="176" t="s">
        <v>159</v>
      </c>
      <c r="B54" s="10">
        <v>2009</v>
      </c>
      <c r="C54" s="177" t="s">
        <v>1</v>
      </c>
      <c r="D54" s="10">
        <v>21408437.992012478</v>
      </c>
      <c r="E54" s="10"/>
      <c r="F54" s="10">
        <v>34.463547877698147</v>
      </c>
      <c r="G54" s="10"/>
      <c r="H54" s="10"/>
      <c r="I54" s="10">
        <v>65.536452122301853</v>
      </c>
      <c r="J54" s="10">
        <v>34.463547877698147</v>
      </c>
      <c r="K54" s="10">
        <v>72.122822086330871</v>
      </c>
      <c r="L54" s="10">
        <v>67.450497913668869</v>
      </c>
      <c r="M54" s="10">
        <v>21.308742733813229</v>
      </c>
      <c r="N54" s="10">
        <v>46.141755179855643</v>
      </c>
      <c r="O54" s="10">
        <v>32.549502086331131</v>
      </c>
      <c r="P54" s="10">
        <v>0</v>
      </c>
      <c r="Q54" s="10"/>
      <c r="R54" s="10"/>
      <c r="S54" s="10"/>
      <c r="T54" s="10"/>
      <c r="U54" s="10"/>
      <c r="V54" s="10">
        <v>100</v>
      </c>
    </row>
    <row xmlns:x14ac="http://schemas.microsoft.com/office/spreadsheetml/2009/9/ac" r="55" s="178" customFormat="true" ht="12" x14ac:dyDescent="0.2">
      <c r="A55" s="176" t="s">
        <v>159</v>
      </c>
      <c r="B55" s="10">
        <v>2010</v>
      </c>
      <c r="C55" s="177" t="s">
        <v>1</v>
      </c>
      <c r="D55" s="10">
        <v>22541409.209080812</v>
      </c>
      <c r="E55" s="10"/>
      <c r="F55" s="10">
        <v>34.463547877698147</v>
      </c>
      <c r="G55" s="10"/>
      <c r="H55" s="10"/>
      <c r="I55" s="10">
        <v>65.536452122301853</v>
      </c>
      <c r="J55" s="10">
        <v>34.463547877698147</v>
      </c>
      <c r="K55" s="10">
        <v>72.122822086330871</v>
      </c>
      <c r="L55" s="10">
        <v>67.450497913668869</v>
      </c>
      <c r="M55" s="10">
        <v>21.308742733813229</v>
      </c>
      <c r="N55" s="10">
        <v>46.141755179855643</v>
      </c>
      <c r="O55" s="10">
        <v>32.549502086331131</v>
      </c>
      <c r="P55" s="10">
        <v>0</v>
      </c>
      <c r="Q55" s="10"/>
      <c r="R55" s="10"/>
      <c r="S55" s="10"/>
      <c r="T55" s="10"/>
      <c r="U55" s="10"/>
      <c r="V55" s="10">
        <v>100</v>
      </c>
    </row>
    <row xmlns:x14ac="http://schemas.microsoft.com/office/spreadsheetml/2009/9/ac" r="56" s="178" customFormat="true" ht="12" x14ac:dyDescent="0.2">
      <c r="A56" s="176" t="s">
        <v>159</v>
      </c>
      <c r="B56" s="10">
        <v>2011</v>
      </c>
      <c r="C56" s="177" t="s">
        <v>1</v>
      </c>
      <c r="D56" s="10">
        <v>23730227.58651337</v>
      </c>
      <c r="E56" s="10"/>
      <c r="F56" s="10">
        <v>34.463547877698147</v>
      </c>
      <c r="G56" s="10"/>
      <c r="H56" s="10"/>
      <c r="I56" s="10">
        <v>65.536452122301853</v>
      </c>
      <c r="J56" s="10">
        <v>34.463547877698147</v>
      </c>
      <c r="K56" s="10">
        <v>72.122822086330871</v>
      </c>
      <c r="L56" s="10">
        <v>67.450497913668869</v>
      </c>
      <c r="M56" s="10">
        <v>21.308742733813229</v>
      </c>
      <c r="N56" s="10">
        <v>46.141755179855643</v>
      </c>
      <c r="O56" s="10">
        <v>32.549502086331131</v>
      </c>
      <c r="P56" s="10">
        <v>0</v>
      </c>
      <c r="Q56" s="10"/>
      <c r="R56" s="10"/>
      <c r="S56" s="10"/>
      <c r="T56" s="10"/>
      <c r="U56" s="10"/>
      <c r="V56" s="10">
        <v>100</v>
      </c>
    </row>
    <row xmlns:x14ac="http://schemas.microsoft.com/office/spreadsheetml/2009/9/ac" r="57" s="178" customFormat="true" ht="12" x14ac:dyDescent="0.2">
      <c r="A57" s="176" t="s">
        <v>159</v>
      </c>
      <c r="B57" s="10">
        <v>2012</v>
      </c>
      <c r="C57" s="177" t="s">
        <v>1</v>
      </c>
      <c r="D57" s="10">
        <v>24963871.501363829</v>
      </c>
      <c r="E57" s="10">
        <v>76.900329999999997</v>
      </c>
      <c r="F57" s="10">
        <v>38.91200226618821</v>
      </c>
      <c r="G57" s="10">
        <v>38.91200226618821</v>
      </c>
      <c r="H57" s="10">
        <v>0</v>
      </c>
      <c r="I57" s="10">
        <v>61.08799773381179</v>
      </c>
      <c r="J57" s="10">
        <v>0</v>
      </c>
      <c r="K57" s="10">
        <v>73.094052517985574</v>
      </c>
      <c r="L57" s="10">
        <v>68.017367482014379</v>
      </c>
      <c r="M57" s="10">
        <v>24.820856402878231</v>
      </c>
      <c r="N57" s="10">
        <v>43.196511079136137</v>
      </c>
      <c r="O57" s="10">
        <v>31.982632517985621</v>
      </c>
      <c r="P57" s="10">
        <v>0</v>
      </c>
      <c r="Q57" s="10">
        <v>56.111483333333332</v>
      </c>
      <c r="R57" s="10">
        <v>51.967059999999996</v>
      </c>
      <c r="S57" s="10">
        <v>36.69291333333333</v>
      </c>
      <c r="T57" s="10">
        <v>15.27414666666667</v>
      </c>
      <c r="U57" s="10">
        <v>48.032940000000004</v>
      </c>
      <c r="V57" s="10">
        <v>0</v>
      </c>
    </row>
    <row xmlns:x14ac="http://schemas.microsoft.com/office/spreadsheetml/2009/9/ac" r="58" s="178" customFormat="true" ht="12" x14ac:dyDescent="0.2">
      <c r="A58" s="176" t="s">
        <v>159</v>
      </c>
      <c r="B58" s="10">
        <v>2013</v>
      </c>
      <c r="C58" s="177" t="s">
        <v>1</v>
      </c>
      <c r="D58" s="10">
        <v>26238197.84424255</v>
      </c>
      <c r="E58" s="10">
        <v>76.900329999999997</v>
      </c>
      <c r="F58" s="10">
        <v>43.360456654676447</v>
      </c>
      <c r="G58" s="10">
        <v>43.360456654676447</v>
      </c>
      <c r="H58" s="10">
        <v>0</v>
      </c>
      <c r="I58" s="10">
        <v>56.639543345323553</v>
      </c>
      <c r="J58" s="10">
        <v>0</v>
      </c>
      <c r="K58" s="10">
        <v>74.065282949640277</v>
      </c>
      <c r="L58" s="10">
        <v>68.584237050359661</v>
      </c>
      <c r="M58" s="10">
        <v>28.33297007194324</v>
      </c>
      <c r="N58" s="10">
        <v>40.251266978416417</v>
      </c>
      <c r="O58" s="10">
        <v>31.415762949640339</v>
      </c>
      <c r="P58" s="10">
        <v>0</v>
      </c>
      <c r="Q58" s="10">
        <v>56.111483333333332</v>
      </c>
      <c r="R58" s="10">
        <v>51.967059999999996</v>
      </c>
      <c r="S58" s="10">
        <v>36.69291333333333</v>
      </c>
      <c r="T58" s="10">
        <v>15.27414666666667</v>
      </c>
      <c r="U58" s="10">
        <v>48.032940000000004</v>
      </c>
      <c r="V58" s="10">
        <v>0</v>
      </c>
    </row>
    <row xmlns:x14ac="http://schemas.microsoft.com/office/spreadsheetml/2009/9/ac" r="59" s="178" customFormat="true" ht="12" x14ac:dyDescent="0.2">
      <c r="A59" s="176" t="s">
        <v>159</v>
      </c>
      <c r="B59" s="10">
        <v>2014</v>
      </c>
      <c r="C59" s="177" t="s">
        <v>1</v>
      </c>
      <c r="D59" s="10">
        <v>27563462.7424112</v>
      </c>
      <c r="E59" s="10">
        <v>76.900329999999997</v>
      </c>
      <c r="F59" s="10">
        <v>47.808911043166518</v>
      </c>
      <c r="G59" s="10">
        <v>47.808911043166518</v>
      </c>
      <c r="H59" s="10">
        <v>0</v>
      </c>
      <c r="I59" s="10">
        <v>52.191088956833482</v>
      </c>
      <c r="J59" s="10">
        <v>0</v>
      </c>
      <c r="K59" s="10">
        <v>75.036513381294981</v>
      </c>
      <c r="L59" s="10">
        <v>69.151106618704944</v>
      </c>
      <c r="M59" s="10">
        <v>31.845083741007329</v>
      </c>
      <c r="N59" s="10">
        <v>37.306022877697607</v>
      </c>
      <c r="O59" s="10">
        <v>30.84889338129506</v>
      </c>
      <c r="P59" s="10">
        <v>0</v>
      </c>
      <c r="Q59" s="10">
        <v>56.111483333333332</v>
      </c>
      <c r="R59" s="10">
        <v>51.967059999999996</v>
      </c>
      <c r="S59" s="10">
        <v>36.69291333333333</v>
      </c>
      <c r="T59" s="10">
        <v>15.27414666666667</v>
      </c>
      <c r="U59" s="10">
        <v>48.032940000000004</v>
      </c>
      <c r="V59" s="10">
        <v>0</v>
      </c>
    </row>
    <row xmlns:x14ac="http://schemas.microsoft.com/office/spreadsheetml/2009/9/ac" r="60" s="178" customFormat="true" ht="12" x14ac:dyDescent="0.2">
      <c r="A60" s="176" t="s">
        <v>159</v>
      </c>
      <c r="B60" s="10">
        <v>2015</v>
      </c>
      <c r="C60" s="177" t="s">
        <v>1</v>
      </c>
      <c r="D60" s="10">
        <v>28929212.270094302</v>
      </c>
      <c r="E60" s="10">
        <v>76.900329999999997</v>
      </c>
      <c r="F60" s="10">
        <v>52.257365431656581</v>
      </c>
      <c r="G60" s="10">
        <v>47.902059999999999</v>
      </c>
      <c r="H60" s="10">
        <v>4.355305431656582</v>
      </c>
      <c r="I60" s="10">
        <v>47.742634568343419</v>
      </c>
      <c r="J60" s="10">
        <v>0</v>
      </c>
      <c r="K60" s="10">
        <v>76.007743812949684</v>
      </c>
      <c r="L60" s="10">
        <v>69.717976187050226</v>
      </c>
      <c r="M60" s="10">
        <v>35.357197410072331</v>
      </c>
      <c r="N60" s="10">
        <v>34.360778776977902</v>
      </c>
      <c r="O60" s="10">
        <v>30.28202381294977</v>
      </c>
      <c r="P60" s="10">
        <v>0</v>
      </c>
      <c r="Q60" s="10">
        <v>56.111483333333332</v>
      </c>
      <c r="R60" s="10">
        <v>51.967059999999996</v>
      </c>
      <c r="S60" s="10">
        <v>36.69291333333333</v>
      </c>
      <c r="T60" s="10">
        <v>15.27414666666667</v>
      </c>
      <c r="U60" s="10">
        <v>48.032940000000004</v>
      </c>
      <c r="V60" s="10">
        <v>0</v>
      </c>
    </row>
    <row xmlns:x14ac="http://schemas.microsoft.com/office/spreadsheetml/2009/9/ac" r="61" s="178" customFormat="true" ht="12" x14ac:dyDescent="0.2">
      <c r="A61" s="176" t="s">
        <v>159</v>
      </c>
      <c r="B61" s="10">
        <v>2016</v>
      </c>
      <c r="C61" s="177" t="s">
        <v>1</v>
      </c>
      <c r="D61" s="10">
        <v>30330723.291098628</v>
      </c>
      <c r="E61" s="10">
        <v>76.900329999999997</v>
      </c>
      <c r="F61" s="10">
        <v>56.705819820144818</v>
      </c>
      <c r="G61" s="10">
        <v>47.902059999999999</v>
      </c>
      <c r="H61" s="10">
        <v>8.8037598201448262</v>
      </c>
      <c r="I61" s="10">
        <v>43.294180179855182</v>
      </c>
      <c r="J61" s="10">
        <v>0</v>
      </c>
      <c r="K61" s="10">
        <v>76.978974244604387</v>
      </c>
      <c r="L61" s="10">
        <v>70.284845755395509</v>
      </c>
      <c r="M61" s="10">
        <v>38.869311079137333</v>
      </c>
      <c r="N61" s="10">
        <v>31.415534676258179</v>
      </c>
      <c r="O61" s="10">
        <v>29.715154244604491</v>
      </c>
      <c r="P61" s="10">
        <v>0</v>
      </c>
      <c r="Q61" s="10">
        <v>56.111483333333332</v>
      </c>
      <c r="R61" s="10">
        <v>51.967059999999996</v>
      </c>
      <c r="S61" s="10">
        <v>36.69291333333333</v>
      </c>
      <c r="T61" s="10">
        <v>15.27414666666667</v>
      </c>
      <c r="U61" s="10">
        <v>48.032940000000004</v>
      </c>
      <c r="V61" s="10">
        <v>0</v>
      </c>
    </row>
    <row xmlns:x14ac="http://schemas.microsoft.com/office/spreadsheetml/2009/9/ac" r="62" s="178" customFormat="true" ht="12" x14ac:dyDescent="0.2">
      <c r="A62" s="176" t="s">
        <v>159</v>
      </c>
      <c r="B62" s="10">
        <v>2017</v>
      </c>
      <c r="C62" s="177" t="s">
        <v>1</v>
      </c>
      <c r="D62" s="10">
        <v>31779361.62454468</v>
      </c>
      <c r="E62" s="10">
        <v>76.900329999999997</v>
      </c>
      <c r="F62" s="10">
        <v>61.154274208634888</v>
      </c>
      <c r="G62" s="10">
        <v>47.902059999999999</v>
      </c>
      <c r="H62" s="10">
        <v>13.252214208634889</v>
      </c>
      <c r="I62" s="10">
        <v>38.845725791365112</v>
      </c>
      <c r="J62" s="10">
        <v>0</v>
      </c>
      <c r="K62" s="10">
        <v>77.950204676259091</v>
      </c>
      <c r="L62" s="10">
        <v>70.851715323740791</v>
      </c>
      <c r="M62" s="10">
        <v>42.381424748202328</v>
      </c>
      <c r="N62" s="10">
        <v>28.47029057553846</v>
      </c>
      <c r="O62" s="10">
        <v>29.148284676259209</v>
      </c>
      <c r="P62" s="10">
        <v>0</v>
      </c>
      <c r="Q62" s="10">
        <v>56.111483333333332</v>
      </c>
      <c r="R62" s="10">
        <v>51.967059999999996</v>
      </c>
      <c r="S62" s="10">
        <v>36.69291333333333</v>
      </c>
      <c r="T62" s="10">
        <v>15.27414666666667</v>
      </c>
      <c r="U62" s="10">
        <v>48.032940000000004</v>
      </c>
      <c r="V62" s="10">
        <v>0</v>
      </c>
    </row>
    <row xmlns:x14ac="http://schemas.microsoft.com/office/spreadsheetml/2009/9/ac" r="63" s="178" customFormat="true" ht="12" x14ac:dyDescent="0.2">
      <c r="A63" s="176" t="s">
        <v>159</v>
      </c>
      <c r="B63" s="10">
        <v>2018</v>
      </c>
      <c r="C63" s="177" t="s">
        <v>1</v>
      </c>
      <c r="D63" s="10">
        <v>33220701.851510011</v>
      </c>
      <c r="E63" s="10">
        <v>76.900329999999997</v>
      </c>
      <c r="F63" s="10">
        <v>65.602728597123132</v>
      </c>
      <c r="G63" s="10">
        <v>47.902059999999999</v>
      </c>
      <c r="H63" s="10">
        <v>17.70066859712313</v>
      </c>
      <c r="I63" s="10">
        <v>34.397271402876868</v>
      </c>
      <c r="J63" s="10">
        <v>0</v>
      </c>
      <c r="K63" s="10">
        <v>78.921435107913794</v>
      </c>
      <c r="L63" s="10">
        <v>71.418584892086301</v>
      </c>
      <c r="M63" s="10">
        <v>45.893538417266427</v>
      </c>
      <c r="N63" s="10">
        <v>25.52504647481987</v>
      </c>
      <c r="O63" s="10">
        <v>28.581415107913699</v>
      </c>
      <c r="P63" s="10">
        <v>0</v>
      </c>
      <c r="Q63" s="10">
        <v>56.111483333333332</v>
      </c>
      <c r="R63" s="10">
        <v>51.967059999999996</v>
      </c>
      <c r="S63" s="10">
        <v>36.69291333333333</v>
      </c>
      <c r="T63" s="10">
        <v>15.27414666666667</v>
      </c>
      <c r="U63" s="10">
        <v>48.032940000000004</v>
      </c>
      <c r="V63" s="10">
        <v>0</v>
      </c>
    </row>
    <row xmlns:x14ac="http://schemas.microsoft.com/office/spreadsheetml/2009/9/ac" r="64" s="178" customFormat="true" ht="12" x14ac:dyDescent="0.2">
      <c r="A64" s="176" t="s">
        <v>159</v>
      </c>
      <c r="B64" s="10">
        <v>2019</v>
      </c>
      <c r="C64" s="177" t="s">
        <v>1</v>
      </c>
      <c r="D64" s="10">
        <v>34636158.897003479</v>
      </c>
      <c r="E64" s="10">
        <v>76.900329999999997</v>
      </c>
      <c r="F64" s="10">
        <v>70.051182985613195</v>
      </c>
      <c r="G64" s="10">
        <v>47.902059999999999</v>
      </c>
      <c r="H64" s="10">
        <v>22.1491229856132</v>
      </c>
      <c r="I64" s="10">
        <v>29.948817014386801</v>
      </c>
      <c r="J64" s="10">
        <v>0</v>
      </c>
      <c r="K64" s="10">
        <v>79.89266553956827</v>
      </c>
      <c r="L64" s="10">
        <v>71.985454460431583</v>
      </c>
      <c r="M64" s="10">
        <v>49.405652086331429</v>
      </c>
      <c r="N64" s="10">
        <v>22.579802374100151</v>
      </c>
      <c r="O64" s="10">
        <v>28.01454553956842</v>
      </c>
      <c r="P64" s="10">
        <v>0</v>
      </c>
      <c r="Q64" s="10">
        <v>56.111483333333332</v>
      </c>
      <c r="R64" s="10">
        <v>51.967059999999996</v>
      </c>
      <c r="S64" s="10">
        <v>36.69291333333333</v>
      </c>
      <c r="T64" s="10">
        <v>15.27414666666667</v>
      </c>
      <c r="U64" s="10">
        <v>48.032940000000004</v>
      </c>
      <c r="V64" s="10">
        <v>0</v>
      </c>
    </row>
    <row xmlns:x14ac="http://schemas.microsoft.com/office/spreadsheetml/2009/9/ac" r="65" s="178" customFormat="true" ht="12" x14ac:dyDescent="0.2">
      <c r="A65" s="176" t="s">
        <v>159</v>
      </c>
      <c r="B65" s="10">
        <v>2020</v>
      </c>
      <c r="C65" s="177" t="s">
        <v>1</v>
      </c>
      <c r="D65" s="10">
        <v>36042188.157256469</v>
      </c>
      <c r="E65" s="10">
        <v>76.900329999999997</v>
      </c>
      <c r="F65" s="10">
        <v>74.499637374101439</v>
      </c>
      <c r="G65" s="10">
        <v>47.902059999999999</v>
      </c>
      <c r="H65" s="10">
        <v>26.597577374101441</v>
      </c>
      <c r="I65" s="10">
        <v>25.500362625898561</v>
      </c>
      <c r="J65" s="10">
        <v>0</v>
      </c>
      <c r="K65" s="10">
        <v>80.863895971222973</v>
      </c>
      <c r="L65" s="10">
        <v>72.552324028776866</v>
      </c>
      <c r="M65" s="10">
        <v>52.917765755396431</v>
      </c>
      <c r="N65" s="10">
        <v>19.634558273380431</v>
      </c>
      <c r="O65" s="10">
        <v>27.447675971223131</v>
      </c>
      <c r="P65" s="10">
        <v>0</v>
      </c>
      <c r="Q65" s="10">
        <v>56.111483333333332</v>
      </c>
      <c r="R65" s="10">
        <v>51.967059999999996</v>
      </c>
      <c r="S65" s="10">
        <v>36.69291333333333</v>
      </c>
      <c r="T65" s="10">
        <v>15.27414666666667</v>
      </c>
      <c r="U65" s="10">
        <v>48.032940000000004</v>
      </c>
      <c r="V65" s="10">
        <v>0</v>
      </c>
    </row>
    <row xmlns:x14ac="http://schemas.microsoft.com/office/spreadsheetml/2009/9/ac" r="66" s="178" customFormat="true" ht="12" x14ac:dyDescent="0.2">
      <c r="A66" s="176" t="s">
        <v>159</v>
      </c>
      <c r="B66" s="10">
        <v>2021</v>
      </c>
      <c r="C66" s="177" t="s">
        <v>1</v>
      </c>
      <c r="D66" s="10">
        <v>37442928.462229922</v>
      </c>
      <c r="E66" s="10">
        <v>78.948091762591503</v>
      </c>
      <c r="F66" s="10">
        <v>78.948091762591503</v>
      </c>
      <c r="G66" s="10">
        <v>47.902059999999999</v>
      </c>
      <c r="H66" s="10">
        <v>31.0460317625915</v>
      </c>
      <c r="I66" s="10">
        <v>21.051908237408501</v>
      </c>
      <c r="J66" s="10">
        <v>0</v>
      </c>
      <c r="K66" s="10">
        <v>81.835126402877677</v>
      </c>
      <c r="L66" s="10">
        <v>73.119193597122148</v>
      </c>
      <c r="M66" s="10">
        <v>56.429879424461433</v>
      </c>
      <c r="N66" s="10">
        <v>16.689314172660719</v>
      </c>
      <c r="O66" s="10">
        <v>26.880806402877852</v>
      </c>
      <c r="P66" s="10">
        <v>0</v>
      </c>
      <c r="Q66" s="10">
        <v>56.111483333333332</v>
      </c>
      <c r="R66" s="10">
        <v>51.967059999999996</v>
      </c>
      <c r="S66" s="10">
        <v>36.69291333333333</v>
      </c>
      <c r="T66" s="10">
        <v>15.27414666666667</v>
      </c>
      <c r="U66" s="10">
        <v>48.032940000000004</v>
      </c>
      <c r="V66" s="10">
        <v>0</v>
      </c>
    </row>
    <row xmlns:x14ac="http://schemas.microsoft.com/office/spreadsheetml/2009/9/ac" r="67" s="178" customFormat="true" ht="12" x14ac:dyDescent="0.2">
      <c r="A67" s="176" t="s">
        <v>159</v>
      </c>
      <c r="B67" s="10">
        <v>2022</v>
      </c>
      <c r="C67" s="177" t="s">
        <v>1</v>
      </c>
      <c r="D67" s="10">
        <v>38842026.474277049</v>
      </c>
      <c r="E67" s="10">
        <v>83.396546151079747</v>
      </c>
      <c r="F67" s="10">
        <v>83.396546151079747</v>
      </c>
      <c r="G67" s="10">
        <v>47.902059999999999</v>
      </c>
      <c r="H67" s="10">
        <v>35.494486151079748</v>
      </c>
      <c r="I67" s="10">
        <v>16.60345384892025</v>
      </c>
      <c r="J67" s="10">
        <v>0</v>
      </c>
      <c r="K67" s="10">
        <v>82.80635683453238</v>
      </c>
      <c r="L67" s="10">
        <v>73.686063165467431</v>
      </c>
      <c r="M67" s="10">
        <v>59.941993093525532</v>
      </c>
      <c r="N67" s="10">
        <v>13.744070071941911</v>
      </c>
      <c r="O67" s="10">
        <v>26.313936834532569</v>
      </c>
      <c r="P67" s="10">
        <v>0</v>
      </c>
      <c r="Q67" s="10">
        <v>56.111483333333332</v>
      </c>
      <c r="R67" s="10">
        <v>51.967059999999996</v>
      </c>
      <c r="S67" s="10">
        <v>36.69291333333333</v>
      </c>
      <c r="T67" s="10">
        <v>15.27414666666667</v>
      </c>
      <c r="U67" s="10">
        <v>48.032940000000004</v>
      </c>
      <c r="V67" s="10">
        <v>0</v>
      </c>
    </row>
    <row xmlns:x14ac="http://schemas.microsoft.com/office/spreadsheetml/2009/9/ac" r="68" s="178" customFormat="true" ht="12" x14ac:dyDescent="0.2">
      <c r="A68" s="176" t="s">
        <v>159</v>
      </c>
      <c r="B68" s="10">
        <v>2023</v>
      </c>
      <c r="C68" s="177" t="s">
        <v>1</v>
      </c>
      <c r="D68" s="10">
        <v>39754073.232674561</v>
      </c>
      <c r="E68" s="10">
        <v>87.84500053956981</v>
      </c>
      <c r="F68" s="10">
        <v>87.84500053956981</v>
      </c>
      <c r="G68" s="10">
        <v>47.902059999999999</v>
      </c>
      <c r="H68" s="10">
        <v>39.942940539569811</v>
      </c>
      <c r="I68" s="10">
        <v>12.15499946043019</v>
      </c>
      <c r="J68" s="10">
        <v>0</v>
      </c>
      <c r="K68" s="10">
        <v>83.777587266187084</v>
      </c>
      <c r="L68" s="10">
        <v>74.252932733812941</v>
      </c>
      <c r="M68" s="10">
        <v>63.454106762590527</v>
      </c>
      <c r="N68" s="10">
        <v>10.79882597122241</v>
      </c>
      <c r="O68" s="10">
        <v>25.747067266187059</v>
      </c>
      <c r="P68" s="10">
        <v>0</v>
      </c>
      <c r="Q68" s="10">
        <v>56.111483333333332</v>
      </c>
      <c r="R68" s="10">
        <v>51.967059999999996</v>
      </c>
      <c r="S68" s="10">
        <v>36.69291333333333</v>
      </c>
      <c r="T68" s="10">
        <v>15.27414666666667</v>
      </c>
      <c r="U68" s="10">
        <v>48.032940000000004</v>
      </c>
      <c r="V68" s="10">
        <v>0</v>
      </c>
    </row>
    <row xmlns:x14ac="http://schemas.microsoft.com/office/spreadsheetml/2009/9/ac" r="69" s="178" customFormat="true" ht="12" x14ac:dyDescent="0.2">
      <c r="A69" s="176" t="s">
        <v>159</v>
      </c>
      <c r="B69" s="10">
        <v>2024</v>
      </c>
      <c r="C69" s="17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8" customFormat="true" ht="12" x14ac:dyDescent="0.2">
      <c r="A70" s="176" t="s">
        <v>159</v>
      </c>
      <c r="B70" s="10">
        <v>2025</v>
      </c>
      <c r="C70" s="17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8" customFormat="true" ht="12" x14ac:dyDescent="0.2">
      <c r="A71" s="176" t="s">
        <v>159</v>
      </c>
      <c r="B71" s="10">
        <v>2026</v>
      </c>
      <c r="C71" s="17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8" customFormat="true" ht="12" x14ac:dyDescent="0.2">
      <c r="A72" s="176" t="s">
        <v>159</v>
      </c>
      <c r="B72" s="10">
        <v>2027</v>
      </c>
      <c r="C72" s="17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8" customFormat="true" ht="12" x14ac:dyDescent="0.2">
      <c r="A73" s="176" t="s">
        <v>159</v>
      </c>
      <c r="B73" s="10">
        <v>2028</v>
      </c>
      <c r="C73" s="17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8" customFormat="true" ht="12" x14ac:dyDescent="0.2">
      <c r="A74" s="176" t="s">
        <v>159</v>
      </c>
      <c r="B74" s="10">
        <v>2029</v>
      </c>
      <c r="C74" s="17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8" customFormat="true" ht="12" x14ac:dyDescent="0.2">
      <c r="A75" s="176" t="s">
        <v>159</v>
      </c>
      <c r="B75" s="10">
        <v>2030</v>
      </c>
      <c r="C75" s="17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8" customFormat="true" ht="12" x14ac:dyDescent="0.2">
      <c r="A76" s="176" t="s">
        <v>159</v>
      </c>
      <c r="B76" s="10">
        <v>2000</v>
      </c>
      <c r="C76" s="177" t="s">
        <v>2</v>
      </c>
      <c r="D76" s="10">
        <v>25771155.261250611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8" customFormat="true" ht="12" x14ac:dyDescent="0.2">
      <c r="A77" s="176" t="s">
        <v>159</v>
      </c>
      <c r="B77" s="10">
        <v>2001</v>
      </c>
      <c r="C77" s="177" t="s">
        <v>2</v>
      </c>
      <c r="D77" s="10">
        <v>26026668.525238339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8" customFormat="true" ht="12" x14ac:dyDescent="0.2">
      <c r="A78" s="176" t="s">
        <v>159</v>
      </c>
      <c r="B78" s="10">
        <v>2002</v>
      </c>
      <c r="C78" s="177" t="s">
        <v>2</v>
      </c>
      <c r="D78" s="10">
        <v>26280817.133766782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8" customFormat="true" ht="12" x14ac:dyDescent="0.2">
      <c r="A79" s="176" t="s">
        <v>159</v>
      </c>
      <c r="B79" s="10">
        <v>2003</v>
      </c>
      <c r="C79" s="177" t="s">
        <v>2</v>
      </c>
      <c r="D79" s="10">
        <v>26547031.688056491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8" customFormat="true" ht="12" x14ac:dyDescent="0.2">
      <c r="A80" s="176" t="s">
        <v>159</v>
      </c>
      <c r="B80" s="10">
        <v>2004</v>
      </c>
      <c r="C80" s="177" t="s">
        <v>2</v>
      </c>
      <c r="D80" s="10">
        <v>26830508.92662384</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8" customFormat="true" ht="12" x14ac:dyDescent="0.2">
      <c r="A81" s="176" t="s">
        <v>159</v>
      </c>
      <c r="B81" s="10">
        <v>2005</v>
      </c>
      <c r="C81" s="177" t="s">
        <v>2</v>
      </c>
      <c r="D81" s="10">
        <v>27175551.86963883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8" customFormat="true" ht="12" x14ac:dyDescent="0.2">
      <c r="A82" s="176" t="s">
        <v>159</v>
      </c>
      <c r="B82" s="10">
        <v>2006</v>
      </c>
      <c r="C82" s="177" t="s">
        <v>2</v>
      </c>
      <c r="D82" s="10">
        <v>27567222.041269232</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8" customFormat="true" ht="12" x14ac:dyDescent="0.2">
      <c r="A83" s="176" t="s">
        <v>159</v>
      </c>
      <c r="B83" s="10">
        <v>2007</v>
      </c>
      <c r="C83" s="177" t="s">
        <v>2</v>
      </c>
      <c r="D83" s="10">
        <v>27988744.814377438</v>
      </c>
      <c r="E83" s="10"/>
      <c r="F83" s="10">
        <v>59.373106294963691</v>
      </c>
      <c r="G83" s="10"/>
      <c r="H83" s="10"/>
      <c r="I83" s="10">
        <v>40.626893705036309</v>
      </c>
      <c r="J83" s="10">
        <v>59.373106294963691</v>
      </c>
      <c r="K83" s="10">
        <v>46.576899712230222</v>
      </c>
      <c r="L83" s="10">
        <v>41.445294676258982</v>
      </c>
      <c r="M83" s="10">
        <v>12.12947647482042</v>
      </c>
      <c r="N83" s="10">
        <v>29.31581820143856</v>
      </c>
      <c r="O83" s="10">
        <v>58.554705323741018</v>
      </c>
      <c r="P83" s="10">
        <v>0</v>
      </c>
      <c r="Q83" s="10"/>
      <c r="R83" s="10"/>
      <c r="S83" s="10"/>
      <c r="T83" s="10"/>
      <c r="U83" s="10"/>
      <c r="V83" s="10">
        <v>100</v>
      </c>
    </row>
    <row xmlns:x14ac="http://schemas.microsoft.com/office/spreadsheetml/2009/9/ac" r="84" s="178" customFormat="true" ht="12" x14ac:dyDescent="0.2">
      <c r="A84" s="176" t="s">
        <v>159</v>
      </c>
      <c r="B84" s="10">
        <v>2008</v>
      </c>
      <c r="C84" s="177" t="s">
        <v>2</v>
      </c>
      <c r="D84" s="10">
        <v>28419300.421084899</v>
      </c>
      <c r="E84" s="10"/>
      <c r="F84" s="10">
        <v>59.373106294963691</v>
      </c>
      <c r="G84" s="10"/>
      <c r="H84" s="10"/>
      <c r="I84" s="10">
        <v>40.626893705036309</v>
      </c>
      <c r="J84" s="10">
        <v>59.373106294963691</v>
      </c>
      <c r="K84" s="10">
        <v>46.576899712230222</v>
      </c>
      <c r="L84" s="10">
        <v>41.445294676258982</v>
      </c>
      <c r="M84" s="10">
        <v>12.12947647482042</v>
      </c>
      <c r="N84" s="10">
        <v>29.31581820143856</v>
      </c>
      <c r="O84" s="10">
        <v>58.554705323741018</v>
      </c>
      <c r="P84" s="10">
        <v>0</v>
      </c>
      <c r="Q84" s="10"/>
      <c r="R84" s="10"/>
      <c r="S84" s="10"/>
      <c r="T84" s="10"/>
      <c r="U84" s="10"/>
      <c r="V84" s="10">
        <v>100</v>
      </c>
    </row>
    <row xmlns:x14ac="http://schemas.microsoft.com/office/spreadsheetml/2009/9/ac" r="85" s="178" customFormat="true" ht="12" x14ac:dyDescent="0.2">
      <c r="A85" s="176" t="s">
        <v>159</v>
      </c>
      <c r="B85" s="10">
        <v>2009</v>
      </c>
      <c r="C85" s="177" t="s">
        <v>2</v>
      </c>
      <c r="D85" s="10">
        <v>28860270.00798751</v>
      </c>
      <c r="E85" s="10"/>
      <c r="F85" s="10">
        <v>59.373106294963691</v>
      </c>
      <c r="G85" s="10"/>
      <c r="H85" s="10"/>
      <c r="I85" s="10">
        <v>40.626893705036309</v>
      </c>
      <c r="J85" s="10">
        <v>59.373106294963691</v>
      </c>
      <c r="K85" s="10">
        <v>46.576899712230222</v>
      </c>
      <c r="L85" s="10">
        <v>41.445294676258982</v>
      </c>
      <c r="M85" s="10">
        <v>12.12947647482042</v>
      </c>
      <c r="N85" s="10">
        <v>29.31581820143856</v>
      </c>
      <c r="O85" s="10">
        <v>58.554705323741018</v>
      </c>
      <c r="P85" s="10">
        <v>0</v>
      </c>
      <c r="Q85" s="10"/>
      <c r="R85" s="10"/>
      <c r="S85" s="10"/>
      <c r="T85" s="10"/>
      <c r="U85" s="10"/>
      <c r="V85" s="10">
        <v>100</v>
      </c>
    </row>
    <row xmlns:x14ac="http://schemas.microsoft.com/office/spreadsheetml/2009/9/ac" r="86" s="178" customFormat="true" ht="12" x14ac:dyDescent="0.2">
      <c r="A86" s="176" t="s">
        <v>159</v>
      </c>
      <c r="B86" s="10">
        <v>2010</v>
      </c>
      <c r="C86" s="177" t="s">
        <v>2</v>
      </c>
      <c r="D86" s="10">
        <v>29301758.790919188</v>
      </c>
      <c r="E86" s="10"/>
      <c r="F86" s="10">
        <v>59.373106294963691</v>
      </c>
      <c r="G86" s="10"/>
      <c r="H86" s="10"/>
      <c r="I86" s="10">
        <v>40.626893705036309</v>
      </c>
      <c r="J86" s="10">
        <v>59.373106294963691</v>
      </c>
      <c r="K86" s="10">
        <v>46.576899712230222</v>
      </c>
      <c r="L86" s="10">
        <v>41.445294676258982</v>
      </c>
      <c r="M86" s="10">
        <v>12.12947647482042</v>
      </c>
      <c r="N86" s="10">
        <v>29.31581820143856</v>
      </c>
      <c r="O86" s="10">
        <v>58.554705323741018</v>
      </c>
      <c r="P86" s="10">
        <v>0</v>
      </c>
      <c r="Q86" s="10"/>
      <c r="R86" s="10"/>
      <c r="S86" s="10"/>
      <c r="T86" s="10"/>
      <c r="U86" s="10"/>
      <c r="V86" s="10">
        <v>100</v>
      </c>
    </row>
    <row xmlns:x14ac="http://schemas.microsoft.com/office/spreadsheetml/2009/9/ac" r="87" s="178" customFormat="true" ht="12" x14ac:dyDescent="0.2">
      <c r="A87" s="176" t="s">
        <v>159</v>
      </c>
      <c r="B87" s="10">
        <v>2011</v>
      </c>
      <c r="C87" s="177" t="s">
        <v>2</v>
      </c>
      <c r="D87" s="10">
        <v>29757188.41348663</v>
      </c>
      <c r="E87" s="10"/>
      <c r="F87" s="10">
        <v>59.373106294963691</v>
      </c>
      <c r="G87" s="10"/>
      <c r="H87" s="10"/>
      <c r="I87" s="10">
        <v>40.626893705036309</v>
      </c>
      <c r="J87" s="10">
        <v>59.373106294963691</v>
      </c>
      <c r="K87" s="10">
        <v>46.576899712230222</v>
      </c>
      <c r="L87" s="10">
        <v>41.445294676258982</v>
      </c>
      <c r="M87" s="10">
        <v>12.12947647482042</v>
      </c>
      <c r="N87" s="10">
        <v>29.31581820143856</v>
      </c>
      <c r="O87" s="10">
        <v>58.554705323741018</v>
      </c>
      <c r="P87" s="10">
        <v>0</v>
      </c>
      <c r="Q87" s="10"/>
      <c r="R87" s="10"/>
      <c r="S87" s="10"/>
      <c r="T87" s="10"/>
      <c r="U87" s="10"/>
      <c r="V87" s="10">
        <v>100</v>
      </c>
    </row>
    <row xmlns:x14ac="http://schemas.microsoft.com/office/spreadsheetml/2009/9/ac" r="88" s="178" customFormat="true" ht="12" x14ac:dyDescent="0.2">
      <c r="A88" s="176" t="s">
        <v>159</v>
      </c>
      <c r="B88" s="10">
        <v>2012</v>
      </c>
      <c r="C88" s="177" t="s">
        <v>2</v>
      </c>
      <c r="D88" s="10">
        <v>30209784.498636171</v>
      </c>
      <c r="E88" s="10">
        <v>61.72034</v>
      </c>
      <c r="F88" s="10">
        <v>57.89245776978396</v>
      </c>
      <c r="G88" s="10">
        <v>29.939263333333329</v>
      </c>
      <c r="H88" s="10">
        <v>27.95319443645063</v>
      </c>
      <c r="I88" s="10">
        <v>42.10754223021604</v>
      </c>
      <c r="J88" s="10">
        <v>0</v>
      </c>
      <c r="K88" s="10">
        <v>47.500228273381254</v>
      </c>
      <c r="L88" s="10">
        <v>41.925198057553978</v>
      </c>
      <c r="M88" s="10">
        <v>13.87919884892108</v>
      </c>
      <c r="N88" s="10">
        <v>28.04599920863291</v>
      </c>
      <c r="O88" s="10">
        <v>58.074801942446022</v>
      </c>
      <c r="P88" s="10">
        <v>0</v>
      </c>
      <c r="Q88" s="10">
        <v>30.01525333333333</v>
      </c>
      <c r="R88" s="10">
        <v>26.386636666666661</v>
      </c>
      <c r="S88" s="10">
        <v>16.237780000000001</v>
      </c>
      <c r="T88" s="10">
        <v>10.14885666666666</v>
      </c>
      <c r="U88" s="10">
        <v>73.613363333333339</v>
      </c>
      <c r="V88" s="10">
        <v>0</v>
      </c>
    </row>
    <row xmlns:x14ac="http://schemas.microsoft.com/office/spreadsheetml/2009/9/ac" r="89" s="178" customFormat="true" ht="12" x14ac:dyDescent="0.2">
      <c r="A89" s="176" t="s">
        <v>159</v>
      </c>
      <c r="B89" s="10">
        <v>2013</v>
      </c>
      <c r="C89" s="177" t="s">
        <v>2</v>
      </c>
      <c r="D89" s="10">
        <v>30655418.15575745</v>
      </c>
      <c r="E89" s="10">
        <v>61.72034</v>
      </c>
      <c r="F89" s="10">
        <v>56.411809244604228</v>
      </c>
      <c r="G89" s="10">
        <v>29.939263333333329</v>
      </c>
      <c r="H89" s="10">
        <v>26.472545911270899</v>
      </c>
      <c r="I89" s="10">
        <v>43.588190755395772</v>
      </c>
      <c r="J89" s="10">
        <v>0</v>
      </c>
      <c r="K89" s="10">
        <v>48.423556834532519</v>
      </c>
      <c r="L89" s="10">
        <v>42.405101438848988</v>
      </c>
      <c r="M89" s="10">
        <v>15.628921223021729</v>
      </c>
      <c r="N89" s="10">
        <v>26.776180215827249</v>
      </c>
      <c r="O89" s="10">
        <v>57.594898561151012</v>
      </c>
      <c r="P89" s="10">
        <v>0</v>
      </c>
      <c r="Q89" s="10">
        <v>30.01525333333333</v>
      </c>
      <c r="R89" s="10">
        <v>26.386636666666661</v>
      </c>
      <c r="S89" s="10">
        <v>16.237780000000001</v>
      </c>
      <c r="T89" s="10">
        <v>10.14885666666666</v>
      </c>
      <c r="U89" s="10">
        <v>73.613363333333339</v>
      </c>
      <c r="V89" s="10">
        <v>0</v>
      </c>
    </row>
    <row xmlns:x14ac="http://schemas.microsoft.com/office/spreadsheetml/2009/9/ac" r="90" s="178" customFormat="true" ht="12" x14ac:dyDescent="0.2">
      <c r="A90" s="176" t="s">
        <v>159</v>
      </c>
      <c r="B90" s="10">
        <v>2014</v>
      </c>
      <c r="C90" s="177" t="s">
        <v>2</v>
      </c>
      <c r="D90" s="10">
        <v>31104673.2575888</v>
      </c>
      <c r="E90" s="10">
        <v>61.72034</v>
      </c>
      <c r="F90" s="10">
        <v>54.931160719424042</v>
      </c>
      <c r="G90" s="10">
        <v>29.939263333333329</v>
      </c>
      <c r="H90" s="10">
        <v>24.991897386090709</v>
      </c>
      <c r="I90" s="10">
        <v>45.068839280575958</v>
      </c>
      <c r="J90" s="10">
        <v>0</v>
      </c>
      <c r="K90" s="10">
        <v>49.346885395683557</v>
      </c>
      <c r="L90" s="10">
        <v>42.885004820143877</v>
      </c>
      <c r="M90" s="10">
        <v>17.378643597122391</v>
      </c>
      <c r="N90" s="10">
        <v>25.506361223021489</v>
      </c>
      <c r="O90" s="10">
        <v>57.114995179856123</v>
      </c>
      <c r="P90" s="10">
        <v>0</v>
      </c>
      <c r="Q90" s="10">
        <v>30.01525333333333</v>
      </c>
      <c r="R90" s="10">
        <v>26.386636666666661</v>
      </c>
      <c r="S90" s="10">
        <v>16.237780000000001</v>
      </c>
      <c r="T90" s="10">
        <v>10.14885666666666</v>
      </c>
      <c r="U90" s="10">
        <v>73.613363333333339</v>
      </c>
      <c r="V90" s="10">
        <v>0</v>
      </c>
    </row>
    <row xmlns:x14ac="http://schemas.microsoft.com/office/spreadsheetml/2009/9/ac" r="91" s="178" customFormat="true" ht="12" x14ac:dyDescent="0.2">
      <c r="A91" s="176" t="s">
        <v>159</v>
      </c>
      <c r="B91" s="10">
        <v>2015</v>
      </c>
      <c r="C91" s="177" t="s">
        <v>2</v>
      </c>
      <c r="D91" s="10">
        <v>31544075.729905698</v>
      </c>
      <c r="E91" s="10">
        <v>61.72034</v>
      </c>
      <c r="F91" s="10">
        <v>53.450512194244311</v>
      </c>
      <c r="G91" s="10">
        <v>29.939263333333329</v>
      </c>
      <c r="H91" s="10">
        <v>23.511248860910982</v>
      </c>
      <c r="I91" s="10">
        <v>46.549487805755689</v>
      </c>
      <c r="J91" s="10">
        <v>0</v>
      </c>
      <c r="K91" s="10">
        <v>50.270213956834603</v>
      </c>
      <c r="L91" s="10">
        <v>43.36490820143888</v>
      </c>
      <c r="M91" s="10">
        <v>19.128365971223051</v>
      </c>
      <c r="N91" s="10">
        <v>24.236542230215829</v>
      </c>
      <c r="O91" s="10">
        <v>56.63509179856112</v>
      </c>
      <c r="P91" s="10">
        <v>0</v>
      </c>
      <c r="Q91" s="10">
        <v>30.01525333333333</v>
      </c>
      <c r="R91" s="10">
        <v>26.386636666666661</v>
      </c>
      <c r="S91" s="10">
        <v>16.237780000000001</v>
      </c>
      <c r="T91" s="10">
        <v>10.14885666666666</v>
      </c>
      <c r="U91" s="10">
        <v>73.613363333333339</v>
      </c>
      <c r="V91" s="10">
        <v>0</v>
      </c>
    </row>
    <row xmlns:x14ac="http://schemas.microsoft.com/office/spreadsheetml/2009/9/ac" r="92" s="178" customFormat="true" ht="12" x14ac:dyDescent="0.2">
      <c r="A92" s="176" t="s">
        <v>159</v>
      </c>
      <c r="B92" s="10">
        <v>2016</v>
      </c>
      <c r="C92" s="177" t="s">
        <v>2</v>
      </c>
      <c r="D92" s="10">
        <v>31971772.708901372</v>
      </c>
      <c r="E92" s="10">
        <v>61.72034</v>
      </c>
      <c r="F92" s="10">
        <v>51.96986366906458</v>
      </c>
      <c r="G92" s="10">
        <v>29.939263333333329</v>
      </c>
      <c r="H92" s="10">
        <v>22.030600335731251</v>
      </c>
      <c r="I92" s="10">
        <v>48.03013633093542</v>
      </c>
      <c r="J92" s="10">
        <v>0</v>
      </c>
      <c r="K92" s="10">
        <v>51.193542517985627</v>
      </c>
      <c r="L92" s="10">
        <v>43.844811582733882</v>
      </c>
      <c r="M92" s="10">
        <v>20.878088345324159</v>
      </c>
      <c r="N92" s="10">
        <v>22.96672323740972</v>
      </c>
      <c r="O92" s="10">
        <v>56.155188417266118</v>
      </c>
      <c r="P92" s="10">
        <v>0</v>
      </c>
      <c r="Q92" s="10">
        <v>30.01525333333333</v>
      </c>
      <c r="R92" s="10">
        <v>26.386636666666661</v>
      </c>
      <c r="S92" s="10">
        <v>16.237780000000001</v>
      </c>
      <c r="T92" s="10">
        <v>10.14885666666666</v>
      </c>
      <c r="U92" s="10">
        <v>73.613363333333339</v>
      </c>
      <c r="V92" s="10">
        <v>0</v>
      </c>
    </row>
    <row xmlns:x14ac="http://schemas.microsoft.com/office/spreadsheetml/2009/9/ac" r="93" s="178" customFormat="true" ht="12" x14ac:dyDescent="0.2">
      <c r="A93" s="176" t="s">
        <v>159</v>
      </c>
      <c r="B93" s="10">
        <v>2017</v>
      </c>
      <c r="C93" s="177" t="s">
        <v>2</v>
      </c>
      <c r="D93" s="10">
        <v>32396734.37545532</v>
      </c>
      <c r="E93" s="10">
        <v>61.72034</v>
      </c>
      <c r="F93" s="10">
        <v>50.489215143884849</v>
      </c>
      <c r="G93" s="10">
        <v>29.939263333333329</v>
      </c>
      <c r="H93" s="10">
        <v>20.549951810551519</v>
      </c>
      <c r="I93" s="10">
        <v>49.510784856115151</v>
      </c>
      <c r="J93" s="10">
        <v>0</v>
      </c>
      <c r="K93" s="10">
        <v>52.116871079136672</v>
      </c>
      <c r="L93" s="10">
        <v>44.324714964028772</v>
      </c>
      <c r="M93" s="10">
        <v>22.627810719424819</v>
      </c>
      <c r="N93" s="10">
        <v>21.69690424460396</v>
      </c>
      <c r="O93" s="10">
        <v>55.675285035971228</v>
      </c>
      <c r="P93" s="10">
        <v>0</v>
      </c>
      <c r="Q93" s="10">
        <v>30.01525333333333</v>
      </c>
      <c r="R93" s="10">
        <v>26.386636666666661</v>
      </c>
      <c r="S93" s="10">
        <v>16.237780000000001</v>
      </c>
      <c r="T93" s="10">
        <v>10.14885666666666</v>
      </c>
      <c r="U93" s="10">
        <v>73.613363333333339</v>
      </c>
      <c r="V93" s="10">
        <v>0</v>
      </c>
    </row>
    <row xmlns:x14ac="http://schemas.microsoft.com/office/spreadsheetml/2009/9/ac" r="94" s="178" customFormat="true" ht="12" x14ac:dyDescent="0.2">
      <c r="A94" s="176" t="s">
        <v>159</v>
      </c>
      <c r="B94" s="10">
        <v>2018</v>
      </c>
      <c r="C94" s="177" t="s">
        <v>2</v>
      </c>
      <c r="D94" s="10">
        <v>32766706.148489989</v>
      </c>
      <c r="E94" s="10">
        <v>61.72034</v>
      </c>
      <c r="F94" s="10">
        <v>49.008566618704663</v>
      </c>
      <c r="G94" s="10">
        <v>29.939263333333329</v>
      </c>
      <c r="H94" s="10">
        <v>19.06930328537133</v>
      </c>
      <c r="I94" s="10">
        <v>50.991433381295337</v>
      </c>
      <c r="J94" s="10">
        <v>0</v>
      </c>
      <c r="K94" s="10">
        <v>53.040199640287938</v>
      </c>
      <c r="L94" s="10">
        <v>44.804618345323767</v>
      </c>
      <c r="M94" s="10">
        <v>24.377533093525471</v>
      </c>
      <c r="N94" s="10">
        <v>20.427085251798299</v>
      </c>
      <c r="O94" s="10">
        <v>55.195381654676233</v>
      </c>
      <c r="P94" s="10">
        <v>0</v>
      </c>
      <c r="Q94" s="10">
        <v>30.01525333333333</v>
      </c>
      <c r="R94" s="10">
        <v>26.386636666666661</v>
      </c>
      <c r="S94" s="10">
        <v>16.237780000000001</v>
      </c>
      <c r="T94" s="10">
        <v>10.14885666666666</v>
      </c>
      <c r="U94" s="10">
        <v>73.613363333333339</v>
      </c>
      <c r="V94" s="10">
        <v>0</v>
      </c>
    </row>
    <row xmlns:x14ac="http://schemas.microsoft.com/office/spreadsheetml/2009/9/ac" r="95" s="178" customFormat="true" ht="12" x14ac:dyDescent="0.2">
      <c r="A95" s="176" t="s">
        <v>159</v>
      </c>
      <c r="B95" s="10">
        <v>2019</v>
      </c>
      <c r="C95" s="177" t="s">
        <v>2</v>
      </c>
      <c r="D95" s="10">
        <v>33069449.102996521</v>
      </c>
      <c r="E95" s="10">
        <v>61.72034</v>
      </c>
      <c r="F95" s="10">
        <v>47.527918093524931</v>
      </c>
      <c r="G95" s="10">
        <v>29.939263333333329</v>
      </c>
      <c r="H95" s="10">
        <v>17.588654760191599</v>
      </c>
      <c r="I95" s="10">
        <v>52.472081906475069</v>
      </c>
      <c r="J95" s="10">
        <v>0</v>
      </c>
      <c r="K95" s="10">
        <v>53.963528201438983</v>
      </c>
      <c r="L95" s="10">
        <v>45.284521726618777</v>
      </c>
      <c r="M95" s="10">
        <v>26.127255467626131</v>
      </c>
      <c r="N95" s="10">
        <v>19.157266258992649</v>
      </c>
      <c r="O95" s="10">
        <v>54.715478273381223</v>
      </c>
      <c r="P95" s="10">
        <v>0</v>
      </c>
      <c r="Q95" s="10">
        <v>30.01525333333333</v>
      </c>
      <c r="R95" s="10">
        <v>26.386636666666661</v>
      </c>
      <c r="S95" s="10">
        <v>16.237780000000001</v>
      </c>
      <c r="T95" s="10">
        <v>10.14885666666666</v>
      </c>
      <c r="U95" s="10">
        <v>73.613363333333339</v>
      </c>
      <c r="V95" s="10">
        <v>0</v>
      </c>
    </row>
    <row xmlns:x14ac="http://schemas.microsoft.com/office/spreadsheetml/2009/9/ac" r="96" s="178" customFormat="true" ht="12" x14ac:dyDescent="0.2">
      <c r="A96" s="176" t="s">
        <v>159</v>
      </c>
      <c r="B96" s="10">
        <v>2020</v>
      </c>
      <c r="C96" s="177" t="s">
        <v>2</v>
      </c>
      <c r="D96" s="10">
        <v>33325739.842743531</v>
      </c>
      <c r="E96" s="10">
        <v>61.72034</v>
      </c>
      <c r="F96" s="10">
        <v>46.0472695683452</v>
      </c>
      <c r="G96" s="10">
        <v>29.939263333333329</v>
      </c>
      <c r="H96" s="10">
        <v>16.108006235011871</v>
      </c>
      <c r="I96" s="10">
        <v>53.9527304316548</v>
      </c>
      <c r="J96" s="10">
        <v>0</v>
      </c>
      <c r="K96" s="10">
        <v>54.886856762590007</v>
      </c>
      <c r="L96" s="10">
        <v>45.764425107913667</v>
      </c>
      <c r="M96" s="10">
        <v>27.876977841726781</v>
      </c>
      <c r="N96" s="10">
        <v>17.887447266186879</v>
      </c>
      <c r="O96" s="10">
        <v>54.235574892086333</v>
      </c>
      <c r="P96" s="10">
        <v>0</v>
      </c>
      <c r="Q96" s="10">
        <v>30.01525333333333</v>
      </c>
      <c r="R96" s="10">
        <v>26.386636666666661</v>
      </c>
      <c r="S96" s="10">
        <v>16.237780000000001</v>
      </c>
      <c r="T96" s="10">
        <v>10.14885666666666</v>
      </c>
      <c r="U96" s="10">
        <v>73.613363333333339</v>
      </c>
      <c r="V96" s="10">
        <v>0</v>
      </c>
    </row>
    <row xmlns:x14ac="http://schemas.microsoft.com/office/spreadsheetml/2009/9/ac" r="97" s="178" customFormat="true" ht="12" x14ac:dyDescent="0.2">
      <c r="A97" s="176" t="s">
        <v>159</v>
      </c>
      <c r="B97" s="10">
        <v>2021</v>
      </c>
      <c r="C97" s="177" t="s">
        <v>2</v>
      </c>
      <c r="D97" s="10">
        <v>33544311.537770081</v>
      </c>
      <c r="E97" s="10">
        <v>61.72034</v>
      </c>
      <c r="F97" s="10">
        <v>44.566621043165469</v>
      </c>
      <c r="G97" s="10">
        <v>29.939263333333329</v>
      </c>
      <c r="H97" s="10">
        <v>14.62735770983214</v>
      </c>
      <c r="I97" s="10">
        <v>55.433378956834531</v>
      </c>
      <c r="J97" s="10">
        <v>0</v>
      </c>
      <c r="K97" s="10">
        <v>55.810185323741052</v>
      </c>
      <c r="L97" s="10">
        <v>46.244328489208669</v>
      </c>
      <c r="M97" s="10">
        <v>29.626700215827441</v>
      </c>
      <c r="N97" s="10">
        <v>16.617628273381229</v>
      </c>
      <c r="O97" s="10">
        <v>53.755671510791331</v>
      </c>
      <c r="P97" s="10">
        <v>0</v>
      </c>
      <c r="Q97" s="10">
        <v>30.01525333333333</v>
      </c>
      <c r="R97" s="10">
        <v>26.386636666666661</v>
      </c>
      <c r="S97" s="10">
        <v>16.237780000000001</v>
      </c>
      <c r="T97" s="10">
        <v>10.14885666666666</v>
      </c>
      <c r="U97" s="10">
        <v>73.613363333333339</v>
      </c>
      <c r="V97" s="10">
        <v>0</v>
      </c>
    </row>
    <row xmlns:x14ac="http://schemas.microsoft.com/office/spreadsheetml/2009/9/ac" r="98" s="178" customFormat="true" ht="12" x14ac:dyDescent="0.2">
      <c r="A98" s="176" t="s">
        <v>159</v>
      </c>
      <c r="B98" s="10">
        <v>2022</v>
      </c>
      <c r="C98" s="177" t="s">
        <v>2</v>
      </c>
      <c r="D98" s="10">
        <v>33731405.525722951</v>
      </c>
      <c r="E98" s="10">
        <v>61.72034</v>
      </c>
      <c r="F98" s="10">
        <v>43.085972517985283</v>
      </c>
      <c r="G98" s="10">
        <v>29.939263333333329</v>
      </c>
      <c r="H98" s="10">
        <v>13.14670918465195</v>
      </c>
      <c r="I98" s="10">
        <v>56.914027482014717</v>
      </c>
      <c r="J98" s="10">
        <v>0</v>
      </c>
      <c r="K98" s="10">
        <v>56.733513884892091</v>
      </c>
      <c r="L98" s="10">
        <v>46.724231870503672</v>
      </c>
      <c r="M98" s="10">
        <v>31.376422589928101</v>
      </c>
      <c r="N98" s="10">
        <v>15.34780928057558</v>
      </c>
      <c r="O98" s="10">
        <v>53.275768129496328</v>
      </c>
      <c r="P98" s="10">
        <v>0</v>
      </c>
      <c r="Q98" s="10">
        <v>30.01525333333333</v>
      </c>
      <c r="R98" s="10">
        <v>26.386636666666661</v>
      </c>
      <c r="S98" s="10">
        <v>16.237780000000001</v>
      </c>
      <c r="T98" s="10">
        <v>10.14885666666666</v>
      </c>
      <c r="U98" s="10">
        <v>73.613363333333339</v>
      </c>
      <c r="V98" s="10">
        <v>0</v>
      </c>
    </row>
    <row xmlns:x14ac="http://schemas.microsoft.com/office/spreadsheetml/2009/9/ac" r="99" s="178" customFormat="true" ht="12" x14ac:dyDescent="0.2">
      <c r="A99" s="176" t="s">
        <v>159</v>
      </c>
      <c r="B99" s="10">
        <v>2023</v>
      </c>
      <c r="C99" s="177" t="s">
        <v>2</v>
      </c>
      <c r="D99" s="10">
        <v>33480774.767325439</v>
      </c>
      <c r="E99" s="10">
        <v>61.72034</v>
      </c>
      <c r="F99" s="10">
        <v>41.605323992805552</v>
      </c>
      <c r="G99" s="10">
        <v>29.939263333333329</v>
      </c>
      <c r="H99" s="10">
        <v>11.666060659472221</v>
      </c>
      <c r="I99" s="10">
        <v>58.394676007194448</v>
      </c>
      <c r="J99" s="10">
        <v>0</v>
      </c>
      <c r="K99" s="10">
        <v>57.656842446043129</v>
      </c>
      <c r="L99" s="10">
        <v>47.204135251798562</v>
      </c>
      <c r="M99" s="10">
        <v>33.126144964029208</v>
      </c>
      <c r="N99" s="10">
        <v>14.077990287769349</v>
      </c>
      <c r="O99" s="10">
        <v>52.795864748201438</v>
      </c>
      <c r="P99" s="10">
        <v>0</v>
      </c>
      <c r="Q99" s="10">
        <v>30.01525333333333</v>
      </c>
      <c r="R99" s="10">
        <v>26.386636666666661</v>
      </c>
      <c r="S99" s="10">
        <v>16.237780000000001</v>
      </c>
      <c r="T99" s="10">
        <v>10.14885666666666</v>
      </c>
      <c r="U99" s="10">
        <v>73.613363333333339</v>
      </c>
      <c r="V99" s="10">
        <v>0</v>
      </c>
    </row>
    <row xmlns:x14ac="http://schemas.microsoft.com/office/spreadsheetml/2009/9/ac" r="100" s="178" customFormat="true" ht="12" x14ac:dyDescent="0.2">
      <c r="A100" s="176" t="s">
        <v>159</v>
      </c>
      <c r="B100" s="10">
        <v>2024</v>
      </c>
      <c r="C100" s="17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8" customFormat="true" ht="12" x14ac:dyDescent="0.2">
      <c r="A101" s="176" t="s">
        <v>159</v>
      </c>
      <c r="B101" s="10">
        <v>2025</v>
      </c>
      <c r="C101" s="17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8" customFormat="true" ht="12" x14ac:dyDescent="0.2">
      <c r="A102" s="176" t="s">
        <v>159</v>
      </c>
      <c r="B102" s="10">
        <v>2026</v>
      </c>
      <c r="C102" s="17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8" customFormat="true" ht="12" x14ac:dyDescent="0.2">
      <c r="A103" s="176" t="s">
        <v>159</v>
      </c>
      <c r="B103" s="10">
        <v>2027</v>
      </c>
      <c r="C103" s="17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8" customFormat="true" ht="12" x14ac:dyDescent="0.2">
      <c r="A104" s="176" t="s">
        <v>159</v>
      </c>
      <c r="B104" s="10">
        <v>2028</v>
      </c>
      <c r="C104" s="17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8" customFormat="true" ht="12" x14ac:dyDescent="0.2">
      <c r="A105" s="176" t="s">
        <v>159</v>
      </c>
      <c r="B105" s="10">
        <v>2029</v>
      </c>
      <c r="C105" s="17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8" customFormat="true" ht="12" x14ac:dyDescent="0.2">
      <c r="A106" s="176" t="s">
        <v>159</v>
      </c>
      <c r="B106" s="10">
        <v>2030</v>
      </c>
      <c r="C106" s="17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8" customFormat="true" ht="12" x14ac:dyDescent="0.2">
      <c r="A107" s="176" t="s">
        <v>159</v>
      </c>
      <c r="B107" s="10">
        <v>2000</v>
      </c>
      <c r="C107" s="177" t="s">
        <v>16</v>
      </c>
      <c r="D107" s="10">
        <v>3661439</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8" customFormat="true" ht="12" x14ac:dyDescent="0.2">
      <c r="A108" s="176" t="s">
        <v>159</v>
      </c>
      <c r="B108" s="10">
        <v>2001</v>
      </c>
      <c r="C108" s="177" t="s">
        <v>16</v>
      </c>
      <c r="D108" s="10">
        <v>3767951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8" customFormat="true" ht="12" x14ac:dyDescent="0.2">
      <c r="A109" s="176" t="s">
        <v>159</v>
      </c>
      <c r="B109" s="10">
        <v>2002</v>
      </c>
      <c r="C109" s="177" t="s">
        <v>16</v>
      </c>
      <c r="D109" s="10">
        <v>3864053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8" customFormat="true" ht="12" x14ac:dyDescent="0.2">
      <c r="A110" s="176" t="s">
        <v>159</v>
      </c>
      <c r="B110" s="10">
        <v>2003</v>
      </c>
      <c r="C110" s="179" t="s">
        <v>16</v>
      </c>
      <c r="D110" s="10">
        <v>3951798</v>
      </c>
      <c r="E110" s="10"/>
      <c r="F110" s="10"/>
      <c r="G110" s="10"/>
      <c r="H110" s="10"/>
      <c r="I110" s="10"/>
      <c r="J110" s="10">
        <v>100</v>
      </c>
      <c r="K110" s="10"/>
      <c r="L110" s="10"/>
      <c r="M110" s="10"/>
      <c r="N110" s="10"/>
      <c r="O110" s="10"/>
      <c r="P110" s="10">
        <v>100</v>
      </c>
      <c r="Q110" s="10"/>
      <c r="R110" s="10"/>
      <c r="S110" s="10"/>
      <c r="T110" s="10"/>
      <c r="U110" s="10"/>
      <c r="V110" s="10">
        <v>100</v>
      </c>
      <c r="W110" s="180"/>
      <c r="X110" s="180"/>
      <c r="Y110" s="180"/>
      <c r="Z110" s="180"/>
      <c r="AA110" s="180"/>
      <c r="AB110" s="180"/>
      <c r="AC110" s="180"/>
      <c r="AD110" s="180"/>
      <c r="AE110" s="180"/>
    </row>
    <row xmlns:x14ac="http://schemas.microsoft.com/office/spreadsheetml/2009/9/ac" r="111" s="178" customFormat="true" ht="12" x14ac:dyDescent="0.2">
      <c r="A111" s="176" t="s">
        <v>159</v>
      </c>
      <c r="B111" s="10">
        <v>2004</v>
      </c>
      <c r="C111" s="179" t="s">
        <v>16</v>
      </c>
      <c r="D111" s="10">
        <v>4050478</v>
      </c>
      <c r="E111" s="10"/>
      <c r="F111" s="10"/>
      <c r="G111" s="10"/>
      <c r="H111" s="10"/>
      <c r="I111" s="10"/>
      <c r="J111" s="10">
        <v>100</v>
      </c>
      <c r="K111" s="10"/>
      <c r="L111" s="10"/>
      <c r="M111" s="10"/>
      <c r="N111" s="10"/>
      <c r="O111" s="10"/>
      <c r="P111" s="10">
        <v>100</v>
      </c>
      <c r="Q111" s="10"/>
      <c r="R111" s="10"/>
      <c r="S111" s="10"/>
      <c r="T111" s="10"/>
      <c r="U111" s="10"/>
      <c r="V111" s="10">
        <v>100</v>
      </c>
      <c r="W111" s="180"/>
      <c r="X111" s="180"/>
      <c r="Y111" s="180"/>
      <c r="Z111" s="180"/>
      <c r="AA111" s="180"/>
      <c r="AB111" s="180"/>
      <c r="AC111" s="180"/>
      <c r="AD111" s="180"/>
      <c r="AE111" s="180"/>
    </row>
    <row xmlns:x14ac="http://schemas.microsoft.com/office/spreadsheetml/2009/9/ac" r="112" s="178" customFormat="true" ht="12" x14ac:dyDescent="0.2">
      <c r="A112" s="176" t="s">
        <v>159</v>
      </c>
      <c r="B112" s="10">
        <v>2005</v>
      </c>
      <c r="C112" s="179" t="s">
        <v>16</v>
      </c>
      <c r="D112" s="10">
        <v>4219623</v>
      </c>
      <c r="E112" s="10"/>
      <c r="F112" s="10"/>
      <c r="G112" s="10"/>
      <c r="H112" s="10"/>
      <c r="I112" s="10"/>
      <c r="J112" s="10">
        <v>100</v>
      </c>
      <c r="K112" s="10"/>
      <c r="L112" s="10"/>
      <c r="M112" s="10"/>
      <c r="N112" s="10"/>
      <c r="O112" s="10"/>
      <c r="P112" s="10">
        <v>100</v>
      </c>
      <c r="Q112" s="10"/>
      <c r="R112" s="10"/>
      <c r="S112" s="10"/>
      <c r="T112" s="10"/>
      <c r="U112" s="10"/>
      <c r="V112" s="10">
        <v>100</v>
      </c>
      <c r="W112" s="180"/>
      <c r="X112" s="180"/>
      <c r="Y112" s="180"/>
      <c r="Z112" s="180"/>
      <c r="AA112" s="180"/>
      <c r="AB112" s="180"/>
      <c r="AC112" s="180"/>
      <c r="AD112" s="180"/>
      <c r="AE112" s="180"/>
    </row>
    <row xmlns:x14ac="http://schemas.microsoft.com/office/spreadsheetml/2009/9/ac" r="113" s="178" customFormat="true" ht="12" x14ac:dyDescent="0.2">
      <c r="A113" s="176" t="s">
        <v>159</v>
      </c>
      <c r="B113" s="10">
        <v>2006</v>
      </c>
      <c r="C113" s="179" t="s">
        <v>16</v>
      </c>
      <c r="D113" s="10">
        <v>4385712</v>
      </c>
      <c r="E113" s="10"/>
      <c r="F113" s="10"/>
      <c r="G113" s="10"/>
      <c r="H113" s="10"/>
      <c r="I113" s="10"/>
      <c r="J113" s="10">
        <v>100</v>
      </c>
      <c r="K113" s="10"/>
      <c r="L113" s="10"/>
      <c r="M113" s="10"/>
      <c r="N113" s="10"/>
      <c r="O113" s="10"/>
      <c r="P113" s="10">
        <v>100</v>
      </c>
      <c r="Q113" s="10"/>
      <c r="R113" s="10"/>
      <c r="S113" s="10"/>
      <c r="T113" s="10"/>
      <c r="U113" s="10"/>
      <c r="V113" s="10">
        <v>100</v>
      </c>
      <c r="W113" s="180"/>
      <c r="X113" s="180"/>
      <c r="Y113" s="180"/>
      <c r="Z113" s="180"/>
      <c r="AA113" s="180"/>
      <c r="AB113" s="180"/>
      <c r="AC113" s="180"/>
      <c r="AD113" s="180"/>
      <c r="AE113" s="180"/>
    </row>
    <row xmlns:x14ac="http://schemas.microsoft.com/office/spreadsheetml/2009/9/ac" r="114" s="178" customFormat="true" ht="12" x14ac:dyDescent="0.2">
      <c r="A114" s="176" t="s">
        <v>159</v>
      </c>
      <c r="B114" s="10">
        <v>2007</v>
      </c>
      <c r="C114" s="179" t="s">
        <v>16</v>
      </c>
      <c r="D114" s="10">
        <v>4539729</v>
      </c>
      <c r="E114" s="10"/>
      <c r="F114" s="10"/>
      <c r="G114" s="10"/>
      <c r="H114" s="10"/>
      <c r="I114" s="10"/>
      <c r="J114" s="10">
        <v>100</v>
      </c>
      <c r="K114" s="10"/>
      <c r="L114" s="10"/>
      <c r="M114" s="10"/>
      <c r="N114" s="10"/>
      <c r="O114" s="10"/>
      <c r="P114" s="10">
        <v>100</v>
      </c>
      <c r="Q114" s="10"/>
      <c r="R114" s="10"/>
      <c r="S114" s="10"/>
      <c r="T114" s="10"/>
      <c r="U114" s="10"/>
      <c r="V114" s="10">
        <v>100</v>
      </c>
      <c r="W114" s="180"/>
      <c r="X114" s="180"/>
      <c r="Y114" s="180"/>
      <c r="Z114" s="180"/>
      <c r="AA114" s="180"/>
      <c r="AB114" s="180"/>
      <c r="AC114" s="180"/>
      <c r="AD114" s="180"/>
      <c r="AE114" s="180"/>
    </row>
    <row xmlns:x14ac="http://schemas.microsoft.com/office/spreadsheetml/2009/9/ac" r="115" s="178" customFormat="true" ht="12" x14ac:dyDescent="0.2">
      <c r="A115" s="176" t="s">
        <v>159</v>
      </c>
      <c r="B115" s="10">
        <v>2008</v>
      </c>
      <c r="C115" s="179" t="s">
        <v>16</v>
      </c>
      <c r="D115" s="10">
        <v>4695225</v>
      </c>
      <c r="E115" s="10"/>
      <c r="F115" s="10"/>
      <c r="G115" s="10"/>
      <c r="H115" s="10"/>
      <c r="I115" s="10"/>
      <c r="J115" s="10">
        <v>100</v>
      </c>
      <c r="K115" s="10"/>
      <c r="L115" s="10"/>
      <c r="M115" s="10"/>
      <c r="N115" s="10"/>
      <c r="O115" s="10"/>
      <c r="P115" s="10">
        <v>100</v>
      </c>
      <c r="Q115" s="10"/>
      <c r="R115" s="10"/>
      <c r="S115" s="10"/>
      <c r="T115" s="10"/>
      <c r="U115" s="10"/>
      <c r="V115" s="10">
        <v>100</v>
      </c>
      <c r="W115" s="180"/>
      <c r="X115" s="180"/>
      <c r="Y115" s="180"/>
      <c r="Z115" s="180"/>
      <c r="AA115" s="180"/>
      <c r="AB115" s="180"/>
      <c r="AC115" s="180"/>
      <c r="AD115" s="180"/>
      <c r="AE115" s="180"/>
    </row>
    <row xmlns:x14ac="http://schemas.microsoft.com/office/spreadsheetml/2009/9/ac" r="116" s="178" customFormat="true" ht="12" x14ac:dyDescent="0.2">
      <c r="A116" s="176" t="s">
        <v>159</v>
      </c>
      <c r="B116" s="10">
        <v>2009</v>
      </c>
      <c r="C116" s="181" t="s">
        <v>16</v>
      </c>
      <c r="D116" s="10">
        <v>4837234</v>
      </c>
      <c r="E116" s="10"/>
      <c r="F116" s="10"/>
      <c r="G116" s="10"/>
      <c r="H116" s="10"/>
      <c r="I116" s="10"/>
      <c r="J116" s="10">
        <v>100</v>
      </c>
      <c r="K116" s="10"/>
      <c r="L116" s="10"/>
      <c r="M116" s="10"/>
      <c r="N116" s="10"/>
      <c r="O116" s="10"/>
      <c r="P116" s="10">
        <v>100</v>
      </c>
      <c r="Q116" s="10"/>
      <c r="R116" s="10"/>
      <c r="S116" s="10"/>
      <c r="T116" s="10"/>
      <c r="U116" s="10"/>
      <c r="V116" s="10">
        <v>100</v>
      </c>
      <c r="W116" s="181"/>
      <c r="X116" s="181"/>
      <c r="Y116" s="181"/>
      <c r="Z116" s="181"/>
      <c r="AA116" s="181"/>
      <c r="AB116" s="181"/>
      <c r="AC116" s="181"/>
    </row>
    <row xmlns:x14ac="http://schemas.microsoft.com/office/spreadsheetml/2009/9/ac" r="117" s="178" customFormat="true" ht="12" x14ac:dyDescent="0.2">
      <c r="A117" s="176" t="s">
        <v>159</v>
      </c>
      <c r="B117" s="10">
        <v>2010</v>
      </c>
      <c r="C117" s="181" t="s">
        <v>16</v>
      </c>
      <c r="D117" s="10">
        <v>4969420</v>
      </c>
      <c r="E117" s="10"/>
      <c r="F117" s="10"/>
      <c r="G117" s="10"/>
      <c r="H117" s="10"/>
      <c r="I117" s="10"/>
      <c r="J117" s="10">
        <v>100</v>
      </c>
      <c r="K117" s="10"/>
      <c r="L117" s="10"/>
      <c r="M117" s="10"/>
      <c r="N117" s="10"/>
      <c r="O117" s="10"/>
      <c r="P117" s="10">
        <v>100</v>
      </c>
      <c r="Q117" s="10"/>
      <c r="R117" s="10"/>
      <c r="S117" s="10"/>
      <c r="T117" s="10"/>
      <c r="U117" s="10"/>
      <c r="V117" s="10">
        <v>100</v>
      </c>
      <c r="W117" s="181"/>
      <c r="X117" s="181"/>
      <c r="Y117" s="181"/>
      <c r="Z117" s="181"/>
      <c r="AA117" s="181"/>
      <c r="AB117" s="181"/>
      <c r="AC117" s="181"/>
    </row>
    <row xmlns:x14ac="http://schemas.microsoft.com/office/spreadsheetml/2009/9/ac" r="118" s="178" customFormat="true" ht="12" x14ac:dyDescent="0.2">
      <c r="A118" s="176" t="s">
        <v>159</v>
      </c>
      <c r="B118" s="10">
        <v>2011</v>
      </c>
      <c r="C118" s="181" t="s">
        <v>16</v>
      </c>
      <c r="D118" s="10">
        <v>5127276</v>
      </c>
      <c r="E118" s="10"/>
      <c r="F118" s="10"/>
      <c r="G118" s="10"/>
      <c r="H118" s="10"/>
      <c r="I118" s="10"/>
      <c r="J118" s="10">
        <v>100</v>
      </c>
      <c r="K118" s="10"/>
      <c r="L118" s="10"/>
      <c r="M118" s="10"/>
      <c r="N118" s="10"/>
      <c r="O118" s="10"/>
      <c r="P118" s="10">
        <v>100</v>
      </c>
      <c r="Q118" s="10"/>
      <c r="R118" s="10"/>
      <c r="S118" s="10"/>
      <c r="T118" s="10"/>
      <c r="U118" s="10"/>
      <c r="V118" s="10">
        <v>100</v>
      </c>
      <c r="W118" s="181"/>
      <c r="X118" s="181"/>
      <c r="Y118" s="181"/>
      <c r="Z118" s="181"/>
      <c r="AA118" s="181"/>
      <c r="AB118" s="181"/>
      <c r="AC118" s="181"/>
      <c r="AD118" s="181"/>
    </row>
    <row xmlns:x14ac="http://schemas.microsoft.com/office/spreadsheetml/2009/9/ac" r="119" s="178" customFormat="true" ht="12" x14ac:dyDescent="0.2">
      <c r="A119" s="176" t="s">
        <v>159</v>
      </c>
      <c r="B119" s="10">
        <v>2012</v>
      </c>
      <c r="C119" s="181" t="s">
        <v>16</v>
      </c>
      <c r="D119" s="10">
        <v>5271881</v>
      </c>
      <c r="E119" s="10"/>
      <c r="F119" s="10"/>
      <c r="G119" s="10"/>
      <c r="H119" s="10"/>
      <c r="I119" s="10"/>
      <c r="J119" s="10">
        <v>100</v>
      </c>
      <c r="K119" s="10"/>
      <c r="L119" s="10"/>
      <c r="M119" s="10"/>
      <c r="N119" s="10"/>
      <c r="O119" s="10"/>
      <c r="P119" s="10">
        <v>100</v>
      </c>
      <c r="Q119" s="10"/>
      <c r="R119" s="10"/>
      <c r="S119" s="10"/>
      <c r="T119" s="10"/>
      <c r="U119" s="10"/>
      <c r="V119" s="10">
        <v>100</v>
      </c>
      <c r="W119" s="181"/>
      <c r="X119" s="181"/>
      <c r="Y119" s="181"/>
      <c r="Z119" s="181"/>
      <c r="AA119" s="181"/>
      <c r="AB119" s="181"/>
      <c r="AC119" s="181"/>
      <c r="AD119" s="181"/>
    </row>
    <row xmlns:x14ac="http://schemas.microsoft.com/office/spreadsheetml/2009/9/ac" r="120" s="178" customFormat="true" ht="12" x14ac:dyDescent="0.2">
      <c r="A120" s="176" t="s">
        <v>159</v>
      </c>
      <c r="B120" s="10">
        <v>2013</v>
      </c>
      <c r="C120" s="181" t="s">
        <v>16</v>
      </c>
      <c r="D120" s="10">
        <v>5419721</v>
      </c>
      <c r="E120" s="10"/>
      <c r="F120" s="10"/>
      <c r="G120" s="10"/>
      <c r="H120" s="10"/>
      <c r="I120" s="10"/>
      <c r="J120" s="10">
        <v>100</v>
      </c>
      <c r="K120" s="10"/>
      <c r="L120" s="10"/>
      <c r="M120" s="10"/>
      <c r="N120" s="10"/>
      <c r="O120" s="10"/>
      <c r="P120" s="10">
        <v>100</v>
      </c>
      <c r="Q120" s="10"/>
      <c r="R120" s="10"/>
      <c r="S120" s="10"/>
      <c r="T120" s="10"/>
      <c r="U120" s="10"/>
      <c r="V120" s="10">
        <v>100</v>
      </c>
      <c r="W120" s="181"/>
      <c r="X120" s="181"/>
      <c r="Y120" s="181"/>
      <c r="Z120" s="181"/>
      <c r="AA120" s="181"/>
      <c r="AB120" s="181"/>
      <c r="AC120" s="181"/>
      <c r="AD120" s="181"/>
    </row>
    <row xmlns:x14ac="http://schemas.microsoft.com/office/spreadsheetml/2009/9/ac" r="121" s="178" customFormat="true" ht="12" x14ac:dyDescent="0.2">
      <c r="A121" s="176" t="s">
        <v>159</v>
      </c>
      <c r="B121" s="10">
        <v>2014</v>
      </c>
      <c r="C121" s="181" t="s">
        <v>16</v>
      </c>
      <c r="D121" s="10">
        <v>5584956</v>
      </c>
      <c r="E121" s="10"/>
      <c r="F121" s="10"/>
      <c r="G121" s="10"/>
      <c r="H121" s="10"/>
      <c r="I121" s="10"/>
      <c r="J121" s="10">
        <v>100</v>
      </c>
      <c r="K121" s="10"/>
      <c r="L121" s="10"/>
      <c r="M121" s="10"/>
      <c r="N121" s="10"/>
      <c r="O121" s="10"/>
      <c r="P121" s="10">
        <v>100</v>
      </c>
      <c r="Q121" s="10"/>
      <c r="R121" s="10"/>
      <c r="S121" s="10"/>
      <c r="T121" s="10"/>
      <c r="U121" s="10"/>
      <c r="V121" s="10">
        <v>100</v>
      </c>
      <c r="W121" s="181"/>
      <c r="X121" s="181"/>
      <c r="Y121" s="181"/>
      <c r="Z121" s="181"/>
      <c r="AA121" s="181"/>
      <c r="AB121" s="181"/>
      <c r="AC121" s="181"/>
      <c r="AD121" s="181"/>
    </row>
    <row xmlns:x14ac="http://schemas.microsoft.com/office/spreadsheetml/2009/9/ac" r="122" s="178" customFormat="true" ht="12" x14ac:dyDescent="0.2">
      <c r="A122" s="176" t="s">
        <v>159</v>
      </c>
      <c r="B122" s="10">
        <v>2015</v>
      </c>
      <c r="C122" s="181" t="s">
        <v>16</v>
      </c>
      <c r="D122" s="10">
        <v>5721404</v>
      </c>
      <c r="E122" s="10"/>
      <c r="F122" s="10"/>
      <c r="G122" s="10"/>
      <c r="H122" s="10"/>
      <c r="I122" s="10"/>
      <c r="J122" s="10">
        <v>100</v>
      </c>
      <c r="K122" s="10"/>
      <c r="L122" s="10"/>
      <c r="M122" s="10"/>
      <c r="N122" s="10"/>
      <c r="O122" s="10"/>
      <c r="P122" s="10">
        <v>100</v>
      </c>
      <c r="Q122" s="10"/>
      <c r="R122" s="10"/>
      <c r="S122" s="10"/>
      <c r="T122" s="10"/>
      <c r="U122" s="10"/>
      <c r="V122" s="10">
        <v>100</v>
      </c>
      <c r="W122" s="181"/>
      <c r="X122" s="181"/>
      <c r="Y122" s="181"/>
      <c r="Z122" s="181"/>
      <c r="AA122" s="181"/>
      <c r="AB122" s="181"/>
      <c r="AC122" s="181"/>
      <c r="AD122" s="181"/>
    </row>
    <row xmlns:x14ac="http://schemas.microsoft.com/office/spreadsheetml/2009/9/ac" r="123" s="178" customFormat="true" ht="12" x14ac:dyDescent="0.2">
      <c r="A123" s="176" t="s">
        <v>159</v>
      </c>
      <c r="B123" s="10">
        <v>2016</v>
      </c>
      <c r="C123" s="181" t="s">
        <v>16</v>
      </c>
      <c r="D123" s="10">
        <v>5848542</v>
      </c>
      <c r="E123" s="10"/>
      <c r="F123" s="10"/>
      <c r="G123" s="10"/>
      <c r="H123" s="10"/>
      <c r="I123" s="10"/>
      <c r="J123" s="10">
        <v>100</v>
      </c>
      <c r="K123" s="10"/>
      <c r="L123" s="10"/>
      <c r="M123" s="10"/>
      <c r="N123" s="10"/>
      <c r="O123" s="10"/>
      <c r="P123" s="10">
        <v>100</v>
      </c>
      <c r="Q123" s="10"/>
      <c r="R123" s="10"/>
      <c r="S123" s="10"/>
      <c r="T123" s="10"/>
      <c r="U123" s="10"/>
      <c r="V123" s="10">
        <v>100</v>
      </c>
      <c r="W123" s="181"/>
      <c r="X123" s="181"/>
      <c r="Y123" s="181"/>
      <c r="Z123" s="181"/>
      <c r="AA123" s="181"/>
      <c r="AB123" s="181"/>
      <c r="AC123" s="181"/>
      <c r="AD123" s="181"/>
    </row>
    <row xmlns:x14ac="http://schemas.microsoft.com/office/spreadsheetml/2009/9/ac" r="124" s="178" customFormat="true" ht="12" x14ac:dyDescent="0.2">
      <c r="A124" s="176" t="s">
        <v>159</v>
      </c>
      <c r="B124" s="10">
        <v>2017</v>
      </c>
      <c r="C124" s="181" t="s">
        <v>16</v>
      </c>
      <c r="D124" s="10">
        <v>5982041</v>
      </c>
      <c r="E124" s="10"/>
      <c r="F124" s="10"/>
      <c r="G124" s="10"/>
      <c r="H124" s="10"/>
      <c r="I124" s="10"/>
      <c r="J124" s="10">
        <v>100</v>
      </c>
      <c r="K124" s="10"/>
      <c r="L124" s="10"/>
      <c r="M124" s="10"/>
      <c r="N124" s="10"/>
      <c r="O124" s="10"/>
      <c r="P124" s="10">
        <v>100</v>
      </c>
      <c r="Q124" s="10"/>
      <c r="R124" s="10"/>
      <c r="S124" s="10"/>
      <c r="T124" s="10"/>
      <c r="U124" s="10"/>
      <c r="V124" s="10">
        <v>100</v>
      </c>
      <c r="W124" s="181"/>
      <c r="X124" s="181"/>
      <c r="Y124" s="181"/>
      <c r="Z124" s="181"/>
      <c r="AA124" s="181"/>
      <c r="AB124" s="181"/>
      <c r="AC124" s="181"/>
      <c r="AD124" s="181"/>
    </row>
    <row xmlns:x14ac="http://schemas.microsoft.com/office/spreadsheetml/2009/9/ac" r="125" s="178" customFormat="true" ht="12" x14ac:dyDescent="0.2">
      <c r="A125" s="176" t="s">
        <v>159</v>
      </c>
      <c r="B125" s="10">
        <v>2018</v>
      </c>
      <c r="C125" s="181" t="s">
        <v>16</v>
      </c>
      <c r="D125" s="10">
        <v>6077870</v>
      </c>
      <c r="E125" s="10"/>
      <c r="F125" s="10"/>
      <c r="G125" s="10"/>
      <c r="H125" s="10"/>
      <c r="I125" s="10"/>
      <c r="J125" s="10">
        <v>100</v>
      </c>
      <c r="K125" s="10"/>
      <c r="L125" s="10"/>
      <c r="M125" s="10"/>
      <c r="N125" s="10"/>
      <c r="O125" s="10"/>
      <c r="P125" s="10">
        <v>100</v>
      </c>
      <c r="Q125" s="10"/>
      <c r="R125" s="10"/>
      <c r="S125" s="10"/>
      <c r="T125" s="10"/>
      <c r="U125" s="10"/>
      <c r="V125" s="10">
        <v>100</v>
      </c>
      <c r="W125" s="181"/>
      <c r="X125" s="181"/>
      <c r="Y125" s="181"/>
      <c r="Z125" s="181"/>
      <c r="AA125" s="181"/>
      <c r="AB125" s="181"/>
      <c r="AC125" s="181"/>
      <c r="AD125" s="181"/>
    </row>
    <row xmlns:x14ac="http://schemas.microsoft.com/office/spreadsheetml/2009/9/ac" r="126" s="178" customFormat="true" ht="12" x14ac:dyDescent="0.2">
      <c r="A126" s="176" t="s">
        <v>159</v>
      </c>
      <c r="B126" s="10">
        <v>2019</v>
      </c>
      <c r="C126" s="181" t="s">
        <v>16</v>
      </c>
      <c r="D126" s="10">
        <v>6158848</v>
      </c>
      <c r="E126" s="10"/>
      <c r="F126" s="10"/>
      <c r="G126" s="10"/>
      <c r="H126" s="10"/>
      <c r="I126" s="10"/>
      <c r="J126" s="10">
        <v>100</v>
      </c>
      <c r="K126" s="10"/>
      <c r="L126" s="10"/>
      <c r="M126" s="10"/>
      <c r="N126" s="10"/>
      <c r="O126" s="10"/>
      <c r="P126" s="10">
        <v>100</v>
      </c>
      <c r="Q126" s="10"/>
      <c r="R126" s="10"/>
      <c r="S126" s="10"/>
      <c r="T126" s="10"/>
      <c r="U126" s="10"/>
      <c r="V126" s="10">
        <v>100</v>
      </c>
      <c r="W126" s="181"/>
      <c r="X126" s="181"/>
      <c r="Y126" s="181"/>
      <c r="Z126" s="181"/>
      <c r="AA126" s="181"/>
      <c r="AB126" s="181"/>
      <c r="AC126" s="181"/>
      <c r="AD126" s="181"/>
    </row>
    <row xmlns:x14ac="http://schemas.microsoft.com/office/spreadsheetml/2009/9/ac" r="127" s="178" customFormat="true" ht="12" x14ac:dyDescent="0.2">
      <c r="A127" s="176" t="s">
        <v>159</v>
      </c>
      <c r="B127" s="10">
        <v>2020</v>
      </c>
      <c r="C127" s="181" t="s">
        <v>16</v>
      </c>
      <c r="D127" s="10">
        <v>6253042</v>
      </c>
      <c r="E127" s="10"/>
      <c r="F127" s="10"/>
      <c r="G127" s="10"/>
      <c r="H127" s="10"/>
      <c r="I127" s="10"/>
      <c r="J127" s="10">
        <v>100</v>
      </c>
      <c r="K127" s="10"/>
      <c r="L127" s="10"/>
      <c r="M127" s="10"/>
      <c r="N127" s="10"/>
      <c r="O127" s="10"/>
      <c r="P127" s="10">
        <v>100</v>
      </c>
      <c r="Q127" s="10"/>
      <c r="R127" s="10"/>
      <c r="S127" s="10"/>
      <c r="T127" s="10"/>
      <c r="U127" s="10"/>
      <c r="V127" s="10">
        <v>100</v>
      </c>
      <c r="W127" s="181"/>
      <c r="X127" s="181"/>
      <c r="Y127" s="181"/>
      <c r="Z127" s="181"/>
      <c r="AA127" s="181"/>
      <c r="AB127" s="181"/>
      <c r="AC127" s="181"/>
      <c r="AD127" s="181"/>
    </row>
    <row xmlns:x14ac="http://schemas.microsoft.com/office/spreadsheetml/2009/9/ac" r="128" s="178" customFormat="true" ht="12" x14ac:dyDescent="0.2">
      <c r="A128" s="181" t="s">
        <v>159</v>
      </c>
      <c r="B128" s="10">
        <v>2021</v>
      </c>
      <c r="C128" s="181" t="s">
        <v>16</v>
      </c>
      <c r="D128" s="10">
        <v>6342503</v>
      </c>
      <c r="E128" s="10"/>
      <c r="F128" s="10"/>
      <c r="G128" s="10"/>
      <c r="H128" s="10"/>
      <c r="I128" s="10"/>
      <c r="J128" s="10">
        <v>100</v>
      </c>
      <c r="K128" s="10"/>
      <c r="L128" s="10"/>
      <c r="M128" s="10"/>
      <c r="N128" s="10"/>
      <c r="O128" s="10"/>
      <c r="P128" s="10">
        <v>100</v>
      </c>
      <c r="Q128" s="10"/>
      <c r="R128" s="10"/>
      <c r="S128" s="10"/>
      <c r="T128" s="10"/>
      <c r="U128" s="10"/>
      <c r="V128" s="10">
        <v>100</v>
      </c>
      <c r="W128" s="181"/>
      <c r="X128" s="181"/>
      <c r="Y128" s="181"/>
      <c r="Z128" s="181"/>
      <c r="AA128" s="181"/>
      <c r="AB128" s="181"/>
      <c r="AC128" s="181"/>
      <c r="AD128" s="181"/>
    </row>
    <row xmlns:x14ac="http://schemas.microsoft.com/office/spreadsheetml/2009/9/ac" r="129" s="178" customFormat="true" ht="12" x14ac:dyDescent="0.2">
      <c r="A129" s="181" t="s">
        <v>159</v>
      </c>
      <c r="B129" s="10">
        <v>2022</v>
      </c>
      <c r="C129" s="181" t="s">
        <v>16</v>
      </c>
      <c r="D129" s="10">
        <v>6458849</v>
      </c>
      <c r="E129" s="10"/>
      <c r="F129" s="10"/>
      <c r="G129" s="10"/>
      <c r="H129" s="10"/>
      <c r="I129" s="10"/>
      <c r="J129" s="10">
        <v>100</v>
      </c>
      <c r="K129" s="10"/>
      <c r="L129" s="10"/>
      <c r="M129" s="10"/>
      <c r="N129" s="10"/>
      <c r="O129" s="10"/>
      <c r="P129" s="10">
        <v>100</v>
      </c>
      <c r="Q129" s="10"/>
      <c r="R129" s="10"/>
      <c r="S129" s="10"/>
      <c r="T129" s="10"/>
      <c r="U129" s="10"/>
      <c r="V129" s="10">
        <v>100</v>
      </c>
      <c r="W129" s="181"/>
      <c r="X129" s="181"/>
      <c r="Y129" s="181"/>
      <c r="Z129" s="181"/>
      <c r="AA129" s="181"/>
      <c r="AB129" s="181"/>
      <c r="AC129" s="181"/>
      <c r="AD129" s="181"/>
    </row>
    <row xmlns:x14ac="http://schemas.microsoft.com/office/spreadsheetml/2009/9/ac" r="130" s="178" customFormat="true" ht="12" x14ac:dyDescent="0.2">
      <c r="A130" s="181" t="s">
        <v>159</v>
      </c>
      <c r="B130" s="10">
        <v>2023</v>
      </c>
      <c r="C130" s="181" t="s">
        <v>16</v>
      </c>
      <c r="D130" s="10">
        <v>6715177</v>
      </c>
      <c r="E130" s="10"/>
      <c r="F130" s="10"/>
      <c r="G130" s="10"/>
      <c r="H130" s="10"/>
      <c r="I130" s="10"/>
      <c r="J130" s="10">
        <v>100</v>
      </c>
      <c r="K130" s="10"/>
      <c r="L130" s="10"/>
      <c r="M130" s="10"/>
      <c r="N130" s="10"/>
      <c r="O130" s="10"/>
      <c r="P130" s="10">
        <v>100</v>
      </c>
      <c r="Q130" s="10"/>
      <c r="R130" s="10"/>
      <c r="S130" s="10"/>
      <c r="T130" s="10"/>
      <c r="U130" s="10"/>
      <c r="V130" s="10">
        <v>100</v>
      </c>
      <c r="W130" s="181"/>
      <c r="X130" s="181"/>
      <c r="Y130" s="181"/>
      <c r="Z130" s="181"/>
      <c r="AA130" s="181"/>
      <c r="AB130" s="181"/>
      <c r="AC130" s="181"/>
      <c r="AD130" s="181"/>
    </row>
    <row xmlns:x14ac="http://schemas.microsoft.com/office/spreadsheetml/2009/9/ac" r="131" s="178" customFormat="true" ht="12" x14ac:dyDescent="0.2">
      <c r="A131" s="181" t="s">
        <v>159</v>
      </c>
      <c r="B131" s="10">
        <v>2024</v>
      </c>
      <c r="C131" s="181" t="s">
        <v>16</v>
      </c>
      <c r="D131" s="10"/>
      <c r="E131" s="10"/>
      <c r="F131" s="10"/>
      <c r="G131" s="10"/>
      <c r="H131" s="10"/>
      <c r="I131" s="10"/>
      <c r="J131" s="10"/>
      <c r="K131" s="10"/>
      <c r="L131" s="10"/>
      <c r="M131" s="10"/>
      <c r="N131" s="10"/>
      <c r="O131" s="10"/>
      <c r="P131" s="10"/>
      <c r="Q131" s="10"/>
      <c r="R131" s="10"/>
      <c r="S131" s="10"/>
      <c r="T131" s="10"/>
      <c r="U131" s="10"/>
      <c r="V131" s="10"/>
      <c r="W131" s="181"/>
      <c r="X131" s="181"/>
      <c r="Y131" s="181"/>
      <c r="Z131" s="181"/>
      <c r="AA131" s="181"/>
      <c r="AB131" s="181"/>
      <c r="AC131" s="181"/>
      <c r="AD131" s="181"/>
    </row>
    <row xmlns:x14ac="http://schemas.microsoft.com/office/spreadsheetml/2009/9/ac" r="132" s="178" customFormat="true" ht="12" x14ac:dyDescent="0.2">
      <c r="A132" s="181" t="s">
        <v>159</v>
      </c>
      <c r="B132" s="10">
        <v>2025</v>
      </c>
      <c r="C132" s="181" t="s">
        <v>16</v>
      </c>
      <c r="D132" s="10"/>
      <c r="E132" s="10"/>
      <c r="F132" s="10"/>
      <c r="G132" s="10"/>
      <c r="H132" s="10"/>
      <c r="I132" s="10"/>
      <c r="J132" s="10"/>
      <c r="K132" s="10"/>
      <c r="L132" s="10"/>
      <c r="M132" s="10"/>
      <c r="N132" s="10"/>
      <c r="O132" s="10"/>
      <c r="P132" s="10"/>
      <c r="Q132" s="10"/>
      <c r="R132" s="10"/>
      <c r="S132" s="10"/>
      <c r="T132" s="10"/>
      <c r="U132" s="10"/>
      <c r="V132" s="10"/>
      <c r="W132" s="181"/>
      <c r="X132" s="181"/>
      <c r="Y132" s="181"/>
      <c r="Z132" s="181"/>
      <c r="AA132" s="181"/>
      <c r="AB132" s="181"/>
      <c r="AC132" s="181"/>
      <c r="AD132" s="181"/>
    </row>
    <row xmlns:x14ac="http://schemas.microsoft.com/office/spreadsheetml/2009/9/ac" r="133" s="178" customFormat="true" ht="12" x14ac:dyDescent="0.2">
      <c r="A133" s="181" t="s">
        <v>159</v>
      </c>
      <c r="B133" s="10">
        <v>2026</v>
      </c>
      <c r="C133" s="181" t="s">
        <v>16</v>
      </c>
      <c r="D133" s="10"/>
      <c r="E133" s="10"/>
      <c r="F133" s="10"/>
      <c r="G133" s="10"/>
      <c r="H133" s="10"/>
      <c r="I133" s="10"/>
      <c r="J133" s="10"/>
      <c r="K133" s="10"/>
      <c r="L133" s="10"/>
      <c r="M133" s="10"/>
      <c r="N133" s="10"/>
      <c r="O133" s="10"/>
      <c r="P133" s="10"/>
      <c r="Q133" s="10"/>
      <c r="R133" s="10"/>
      <c r="S133" s="10"/>
      <c r="T133" s="10"/>
      <c r="U133" s="10"/>
      <c r="V133" s="10"/>
      <c r="W133" s="181"/>
      <c r="X133" s="181"/>
      <c r="Y133" s="181"/>
      <c r="Z133" s="181"/>
      <c r="AA133" s="181"/>
      <c r="AB133" s="181"/>
      <c r="AC133" s="181"/>
      <c r="AD133" s="181"/>
    </row>
    <row xmlns:x14ac="http://schemas.microsoft.com/office/spreadsheetml/2009/9/ac" r="134" s="178" customFormat="true" ht="12" x14ac:dyDescent="0.2">
      <c r="A134" s="181" t="s">
        <v>159</v>
      </c>
      <c r="B134" s="10">
        <v>2027</v>
      </c>
      <c r="C134" s="181" t="s">
        <v>16</v>
      </c>
      <c r="D134" s="10"/>
      <c r="E134" s="10"/>
      <c r="F134" s="10"/>
      <c r="G134" s="10"/>
      <c r="H134" s="10"/>
      <c r="I134" s="10"/>
      <c r="J134" s="10"/>
      <c r="K134" s="10"/>
      <c r="L134" s="10"/>
      <c r="M134" s="10"/>
      <c r="N134" s="10"/>
      <c r="O134" s="10"/>
      <c r="P134" s="10"/>
      <c r="Q134" s="10"/>
      <c r="R134" s="10"/>
      <c r="S134" s="10"/>
      <c r="T134" s="10"/>
      <c r="U134" s="10"/>
      <c r="V134" s="10"/>
      <c r="W134" s="181"/>
      <c r="X134" s="181"/>
      <c r="Y134" s="181"/>
      <c r="Z134" s="181"/>
      <c r="AA134" s="181"/>
      <c r="AB134" s="181"/>
      <c r="AC134" s="181"/>
      <c r="AD134" s="181"/>
    </row>
    <row xmlns:x14ac="http://schemas.microsoft.com/office/spreadsheetml/2009/9/ac" r="135" s="178" customFormat="true" ht="12" x14ac:dyDescent="0.2">
      <c r="A135" s="181" t="s">
        <v>159</v>
      </c>
      <c r="B135" s="10">
        <v>2028</v>
      </c>
      <c r="C135" s="181" t="s">
        <v>16</v>
      </c>
      <c r="D135" s="10"/>
      <c r="E135" s="10"/>
      <c r="F135" s="10"/>
      <c r="G135" s="10"/>
      <c r="H135" s="10"/>
      <c r="I135" s="10"/>
      <c r="J135" s="10"/>
      <c r="K135" s="10"/>
      <c r="L135" s="10"/>
      <c r="M135" s="10"/>
      <c r="N135" s="10"/>
      <c r="O135" s="10"/>
      <c r="P135" s="10"/>
      <c r="Q135" s="10"/>
      <c r="R135" s="10"/>
      <c r="S135" s="10"/>
      <c r="T135" s="10"/>
      <c r="U135" s="10"/>
      <c r="V135" s="10"/>
      <c r="W135" s="181"/>
      <c r="X135" s="181"/>
      <c r="Y135" s="181"/>
      <c r="Z135" s="181"/>
      <c r="AA135" s="181"/>
      <c r="AB135" s="181"/>
      <c r="AC135" s="181"/>
      <c r="AD135" s="181"/>
    </row>
    <row xmlns:x14ac="http://schemas.microsoft.com/office/spreadsheetml/2009/9/ac" r="136" s="178" customFormat="true" ht="12" x14ac:dyDescent="0.2">
      <c r="A136" s="181" t="s">
        <v>159</v>
      </c>
      <c r="B136" s="10">
        <v>2029</v>
      </c>
      <c r="C136" s="181" t="s">
        <v>16</v>
      </c>
      <c r="D136" s="10"/>
      <c r="E136" s="10"/>
      <c r="F136" s="10"/>
      <c r="G136" s="10"/>
      <c r="H136" s="10"/>
      <c r="I136" s="10"/>
      <c r="J136" s="10"/>
      <c r="K136" s="10"/>
      <c r="L136" s="10"/>
      <c r="M136" s="10"/>
      <c r="N136" s="10"/>
      <c r="O136" s="10"/>
      <c r="P136" s="10"/>
      <c r="Q136" s="10"/>
      <c r="R136" s="10"/>
      <c r="S136" s="10"/>
      <c r="T136" s="10"/>
      <c r="U136" s="10"/>
      <c r="V136" s="10"/>
      <c r="W136" s="181"/>
      <c r="X136" s="181"/>
      <c r="Y136" s="181"/>
      <c r="Z136" s="181"/>
      <c r="AA136" s="181"/>
      <c r="AB136" s="181"/>
      <c r="AC136" s="181"/>
      <c r="AD136" s="181"/>
    </row>
    <row xmlns:x14ac="http://schemas.microsoft.com/office/spreadsheetml/2009/9/ac" r="137" s="178" customFormat="true" ht="12" x14ac:dyDescent="0.2">
      <c r="A137" s="181" t="s">
        <v>159</v>
      </c>
      <c r="B137" s="10">
        <v>2030</v>
      </c>
      <c r="C137" s="181" t="s">
        <v>16</v>
      </c>
      <c r="D137" s="10"/>
      <c r="E137" s="10"/>
      <c r="F137" s="10"/>
      <c r="G137" s="10"/>
      <c r="H137" s="10"/>
      <c r="I137" s="10"/>
      <c r="J137" s="10"/>
      <c r="K137" s="10"/>
      <c r="L137" s="10"/>
      <c r="M137" s="10"/>
      <c r="N137" s="10"/>
      <c r="O137" s="10"/>
      <c r="P137" s="10"/>
      <c r="Q137" s="10"/>
      <c r="R137" s="10"/>
      <c r="S137" s="10"/>
      <c r="T137" s="10"/>
      <c r="U137" s="10"/>
      <c r="V137" s="10"/>
      <c r="W137" s="181"/>
      <c r="X137" s="181"/>
      <c r="Y137" s="181"/>
      <c r="Z137" s="181"/>
      <c r="AA137" s="181"/>
      <c r="AB137" s="181"/>
      <c r="AC137" s="181"/>
      <c r="AD137" s="181"/>
    </row>
    <row xmlns:x14ac="http://schemas.microsoft.com/office/spreadsheetml/2009/9/ac" r="138" s="178" customFormat="true" ht="12" x14ac:dyDescent="0.2">
      <c r="A138" s="181" t="s">
        <v>159</v>
      </c>
      <c r="B138" s="10">
        <v>2000</v>
      </c>
      <c r="C138" s="181" t="s">
        <v>17</v>
      </c>
      <c r="D138" s="10">
        <v>19305478</v>
      </c>
      <c r="E138" s="10"/>
      <c r="F138" s="10"/>
      <c r="G138" s="10"/>
      <c r="H138" s="10"/>
      <c r="I138" s="10"/>
      <c r="J138" s="10">
        <v>100</v>
      </c>
      <c r="K138" s="10"/>
      <c r="L138" s="10"/>
      <c r="M138" s="10"/>
      <c r="N138" s="10"/>
      <c r="O138" s="10"/>
      <c r="P138" s="10">
        <v>100</v>
      </c>
      <c r="Q138" s="10"/>
      <c r="R138" s="10"/>
      <c r="S138" s="10"/>
      <c r="T138" s="10"/>
      <c r="U138" s="10"/>
      <c r="V138" s="10">
        <v>100</v>
      </c>
      <c r="W138" s="181"/>
      <c r="X138" s="181"/>
      <c r="Y138" s="181"/>
      <c r="Z138" s="181"/>
      <c r="AA138" s="181"/>
      <c r="AB138" s="181"/>
      <c r="AC138" s="181"/>
      <c r="AD138" s="181"/>
    </row>
    <row xmlns:x14ac="http://schemas.microsoft.com/office/spreadsheetml/2009/9/ac" r="139" s="178" customFormat="true" ht="12" x14ac:dyDescent="0.2">
      <c r="A139" s="181" t="s">
        <v>159</v>
      </c>
      <c r="B139" s="10">
        <v>2001</v>
      </c>
      <c r="C139" s="181" t="s">
        <v>17</v>
      </c>
      <c r="D139" s="10">
        <v>19847612</v>
      </c>
      <c r="E139" s="10"/>
      <c r="F139" s="10"/>
      <c r="G139" s="10"/>
      <c r="H139" s="10"/>
      <c r="I139" s="10"/>
      <c r="J139" s="10">
        <v>100</v>
      </c>
      <c r="K139" s="10"/>
      <c r="L139" s="10"/>
      <c r="M139" s="10"/>
      <c r="N139" s="10"/>
      <c r="O139" s="10"/>
      <c r="P139" s="10">
        <v>100</v>
      </c>
      <c r="Q139" s="10"/>
      <c r="R139" s="10"/>
      <c r="S139" s="10"/>
      <c r="T139" s="10"/>
      <c r="U139" s="10"/>
      <c r="V139" s="10">
        <v>100</v>
      </c>
      <c r="W139" s="181"/>
      <c r="X139" s="181"/>
      <c r="Y139" s="181"/>
      <c r="Z139" s="181"/>
      <c r="AA139" s="181"/>
      <c r="AB139" s="181"/>
      <c r="AC139" s="181"/>
      <c r="AD139" s="181"/>
    </row>
    <row xmlns:x14ac="http://schemas.microsoft.com/office/spreadsheetml/2009/9/ac" r="140" s="178" customFormat="true" ht="12" x14ac:dyDescent="0.2">
      <c r="A140" s="181" t="s">
        <v>159</v>
      </c>
      <c r="B140" s="10">
        <v>2002</v>
      </c>
      <c r="C140" s="181" t="s">
        <v>17</v>
      </c>
      <c r="D140" s="10">
        <v>20404460</v>
      </c>
      <c r="E140" s="10"/>
      <c r="F140" s="10"/>
      <c r="G140" s="10"/>
      <c r="H140" s="10"/>
      <c r="I140" s="10"/>
      <c r="J140" s="10">
        <v>100</v>
      </c>
      <c r="K140" s="10"/>
      <c r="L140" s="10"/>
      <c r="M140" s="10"/>
      <c r="N140" s="10"/>
      <c r="O140" s="10"/>
      <c r="P140" s="10">
        <v>100</v>
      </c>
      <c r="Q140" s="10"/>
      <c r="R140" s="10"/>
      <c r="S140" s="10"/>
      <c r="T140" s="10"/>
      <c r="U140" s="10"/>
      <c r="V140" s="10">
        <v>100</v>
      </c>
      <c r="W140" s="181"/>
      <c r="X140" s="181"/>
      <c r="Y140" s="181"/>
      <c r="Z140" s="181"/>
      <c r="AA140" s="181"/>
      <c r="AB140" s="181"/>
      <c r="AC140" s="181"/>
      <c r="AD140" s="181"/>
    </row>
    <row xmlns:x14ac="http://schemas.microsoft.com/office/spreadsheetml/2009/9/ac" r="141" s="178" customFormat="true" ht="12" x14ac:dyDescent="0.2">
      <c r="A141" s="181" t="s">
        <v>159</v>
      </c>
      <c r="B141" s="10">
        <v>2003</v>
      </c>
      <c r="C141" s="181" t="s">
        <v>17</v>
      </c>
      <c r="D141" s="10">
        <v>20984266</v>
      </c>
      <c r="E141" s="10"/>
      <c r="F141" s="10"/>
      <c r="G141" s="10"/>
      <c r="H141" s="10"/>
      <c r="I141" s="10"/>
      <c r="J141" s="10">
        <v>100</v>
      </c>
      <c r="K141" s="10"/>
      <c r="L141" s="10"/>
      <c r="M141" s="10"/>
      <c r="N141" s="10"/>
      <c r="O141" s="10"/>
      <c r="P141" s="10">
        <v>100</v>
      </c>
      <c r="Q141" s="10"/>
      <c r="R141" s="10"/>
      <c r="S141" s="10"/>
      <c r="T141" s="10"/>
      <c r="U141" s="10"/>
      <c r="V141" s="10">
        <v>100</v>
      </c>
      <c r="W141" s="181"/>
      <c r="X141" s="181"/>
      <c r="Y141" s="181"/>
      <c r="Z141" s="181"/>
      <c r="AA141" s="181"/>
      <c r="AB141" s="181"/>
      <c r="AC141" s="181"/>
      <c r="AD141" s="181"/>
    </row>
    <row xmlns:x14ac="http://schemas.microsoft.com/office/spreadsheetml/2009/9/ac" r="142" s="178" customFormat="true" ht="12" x14ac:dyDescent="0.2">
      <c r="A142" s="181" t="s">
        <v>159</v>
      </c>
      <c r="B142" s="10">
        <v>2004</v>
      </c>
      <c r="C142" s="181" t="s">
        <v>17</v>
      </c>
      <c r="D142" s="10">
        <v>21571544</v>
      </c>
      <c r="E142" s="10"/>
      <c r="F142" s="10"/>
      <c r="G142" s="10"/>
      <c r="H142" s="10"/>
      <c r="I142" s="10"/>
      <c r="J142" s="10">
        <v>100</v>
      </c>
      <c r="K142" s="10"/>
      <c r="L142" s="10"/>
      <c r="M142" s="10"/>
      <c r="N142" s="10"/>
      <c r="O142" s="10"/>
      <c r="P142" s="10">
        <v>100</v>
      </c>
      <c r="Q142" s="10"/>
      <c r="R142" s="10"/>
      <c r="S142" s="10"/>
      <c r="T142" s="10"/>
      <c r="U142" s="10"/>
      <c r="V142" s="10">
        <v>100</v>
      </c>
      <c r="W142" s="181"/>
      <c r="X142" s="181"/>
      <c r="Y142" s="181"/>
      <c r="Z142" s="181"/>
      <c r="AA142" s="181"/>
      <c r="AB142" s="181"/>
      <c r="AC142" s="181"/>
      <c r="AD142" s="181"/>
    </row>
    <row xmlns:x14ac="http://schemas.microsoft.com/office/spreadsheetml/2009/9/ac" r="143" s="178" customFormat="true" ht="12" x14ac:dyDescent="0.2">
      <c r="A143" s="181" t="s">
        <v>159</v>
      </c>
      <c r="B143" s="10">
        <v>2005</v>
      </c>
      <c r="C143" s="181" t="s">
        <v>17</v>
      </c>
      <c r="D143" s="10">
        <v>22164134</v>
      </c>
      <c r="E143" s="10"/>
      <c r="F143" s="10"/>
      <c r="G143" s="10"/>
      <c r="H143" s="10"/>
      <c r="I143" s="10"/>
      <c r="J143" s="10">
        <v>100</v>
      </c>
      <c r="K143" s="10"/>
      <c r="L143" s="10"/>
      <c r="M143" s="10"/>
      <c r="N143" s="10"/>
      <c r="O143" s="10"/>
      <c r="P143" s="10">
        <v>100</v>
      </c>
      <c r="Q143" s="10"/>
      <c r="R143" s="10"/>
      <c r="S143" s="10"/>
      <c r="T143" s="10"/>
      <c r="U143" s="10"/>
      <c r="V143" s="10">
        <v>100</v>
      </c>
      <c r="W143" s="181"/>
      <c r="X143" s="181"/>
      <c r="Y143" s="181"/>
      <c r="Z143" s="181"/>
      <c r="AA143" s="181"/>
      <c r="AB143" s="181"/>
      <c r="AC143" s="181"/>
      <c r="AD143" s="181"/>
    </row>
    <row xmlns:x14ac="http://schemas.microsoft.com/office/spreadsheetml/2009/9/ac" r="144" s="178" customFormat="true" ht="12" x14ac:dyDescent="0.2">
      <c r="A144" s="181" t="s">
        <v>159</v>
      </c>
      <c r="B144" s="10">
        <v>2006</v>
      </c>
      <c r="C144" s="181" t="s">
        <v>17</v>
      </c>
      <c r="D144" s="10">
        <v>22819022</v>
      </c>
      <c r="E144" s="10"/>
      <c r="F144" s="10"/>
      <c r="G144" s="10"/>
      <c r="H144" s="10"/>
      <c r="I144" s="10"/>
      <c r="J144" s="10">
        <v>100</v>
      </c>
      <c r="K144" s="10"/>
      <c r="L144" s="10"/>
      <c r="M144" s="10"/>
      <c r="N144" s="10"/>
      <c r="O144" s="10"/>
      <c r="P144" s="10">
        <v>100</v>
      </c>
      <c r="Q144" s="10"/>
      <c r="R144" s="10"/>
      <c r="S144" s="10"/>
      <c r="T144" s="10"/>
      <c r="U144" s="10"/>
      <c r="V144" s="10">
        <v>100</v>
      </c>
      <c r="W144" s="181"/>
      <c r="X144" s="181"/>
      <c r="Y144" s="181"/>
      <c r="Z144" s="181"/>
      <c r="AA144" s="181"/>
      <c r="AB144" s="181"/>
      <c r="AC144" s="181"/>
      <c r="AD144" s="181"/>
    </row>
    <row xmlns:x14ac="http://schemas.microsoft.com/office/spreadsheetml/2009/9/ac" r="145" s="178" customFormat="true" ht="12" x14ac:dyDescent="0.2">
      <c r="A145" s="181" t="s">
        <v>159</v>
      </c>
      <c r="B145" s="10">
        <v>2007</v>
      </c>
      <c r="C145" s="181" t="s">
        <v>17</v>
      </c>
      <c r="D145" s="10">
        <v>23530196</v>
      </c>
      <c r="E145" s="10"/>
      <c r="F145" s="10">
        <v>42.029003741007273</v>
      </c>
      <c r="G145" s="10"/>
      <c r="H145" s="10"/>
      <c r="I145" s="10">
        <v>57.970996258992727</v>
      </c>
      <c r="J145" s="10">
        <v>42.029003741007273</v>
      </c>
      <c r="K145" s="10">
        <v>55.89019258992812</v>
      </c>
      <c r="L145" s="10">
        <v>50.854248776978409</v>
      </c>
      <c r="M145" s="10">
        <v>15.72903920863291</v>
      </c>
      <c r="N145" s="10">
        <v>35.125209568345497</v>
      </c>
      <c r="O145" s="10">
        <v>49.145751223021591</v>
      </c>
      <c r="P145" s="10">
        <v>0</v>
      </c>
      <c r="Q145" s="10"/>
      <c r="R145" s="10"/>
      <c r="S145" s="10"/>
      <c r="T145" s="10"/>
      <c r="U145" s="10"/>
      <c r="V145" s="10">
        <v>100</v>
      </c>
      <c r="W145" s="181"/>
      <c r="X145" s="181"/>
      <c r="Y145" s="181"/>
      <c r="Z145" s="181"/>
      <c r="AA145" s="181"/>
      <c r="AB145" s="181"/>
      <c r="AC145" s="181"/>
      <c r="AD145" s="181"/>
    </row>
    <row xmlns:x14ac="http://schemas.microsoft.com/office/spreadsheetml/2009/9/ac" r="146" s="178" customFormat="true" ht="12" x14ac:dyDescent="0.2">
      <c r="A146" s="181" t="s">
        <v>159</v>
      </c>
      <c r="B146" s="10">
        <v>2008</v>
      </c>
      <c r="C146" s="181" t="s">
        <v>17</v>
      </c>
      <c r="D146" s="10">
        <v>24287472</v>
      </c>
      <c r="E146" s="10"/>
      <c r="F146" s="10">
        <v>42.029003741007273</v>
      </c>
      <c r="G146" s="10"/>
      <c r="H146" s="10"/>
      <c r="I146" s="10">
        <v>57.970996258992727</v>
      </c>
      <c r="J146" s="10">
        <v>42.029003741007273</v>
      </c>
      <c r="K146" s="10">
        <v>55.89019258992812</v>
      </c>
      <c r="L146" s="10">
        <v>50.854248776978409</v>
      </c>
      <c r="M146" s="10">
        <v>15.72903920863291</v>
      </c>
      <c r="N146" s="10">
        <v>35.125209568345497</v>
      </c>
      <c r="O146" s="10">
        <v>49.145751223021591</v>
      </c>
      <c r="P146" s="10">
        <v>0</v>
      </c>
      <c r="Q146" s="10"/>
      <c r="R146" s="10"/>
      <c r="S146" s="10"/>
      <c r="T146" s="10"/>
      <c r="U146" s="10"/>
      <c r="V146" s="10">
        <v>100</v>
      </c>
      <c r="W146" s="181"/>
      <c r="X146" s="181"/>
      <c r="Y146" s="181"/>
      <c r="Z146" s="181"/>
      <c r="AA146" s="181"/>
      <c r="AB146" s="181"/>
      <c r="AC146" s="181"/>
      <c r="AD146" s="181"/>
    </row>
    <row xmlns:x14ac="http://schemas.microsoft.com/office/spreadsheetml/2009/9/ac" r="147" s="178" customFormat="true" ht="12" x14ac:dyDescent="0.2">
      <c r="A147" s="181" t="s">
        <v>159</v>
      </c>
      <c r="B147" s="10">
        <v>2009</v>
      </c>
      <c r="C147" s="181" t="s">
        <v>17</v>
      </c>
      <c r="D147" s="10">
        <v>25100264</v>
      </c>
      <c r="E147" s="10"/>
      <c r="F147" s="10">
        <v>42.029003741007273</v>
      </c>
      <c r="G147" s="10"/>
      <c r="H147" s="10"/>
      <c r="I147" s="10">
        <v>57.970996258992727</v>
      </c>
      <c r="J147" s="10">
        <v>42.029003741007273</v>
      </c>
      <c r="K147" s="10">
        <v>55.89019258992812</v>
      </c>
      <c r="L147" s="10">
        <v>50.854248776978409</v>
      </c>
      <c r="M147" s="10">
        <v>15.72903920863291</v>
      </c>
      <c r="N147" s="10">
        <v>35.125209568345497</v>
      </c>
      <c r="O147" s="10">
        <v>49.145751223021591</v>
      </c>
      <c r="P147" s="10">
        <v>0</v>
      </c>
      <c r="Q147" s="10"/>
      <c r="R147" s="10"/>
      <c r="S147" s="10"/>
      <c r="T147" s="10"/>
      <c r="U147" s="10"/>
      <c r="V147" s="10">
        <v>100</v>
      </c>
      <c r="W147" s="181"/>
      <c r="X147" s="181"/>
      <c r="Y147" s="181"/>
      <c r="Z147" s="181"/>
      <c r="AA147" s="181"/>
      <c r="AB147" s="181"/>
      <c r="AC147" s="181"/>
      <c r="AD147" s="181"/>
    </row>
    <row xmlns:x14ac="http://schemas.microsoft.com/office/spreadsheetml/2009/9/ac" r="148" s="178" customFormat="true" ht="12" x14ac:dyDescent="0.2">
      <c r="A148" s="181" t="s">
        <v>159</v>
      </c>
      <c r="B148" s="10">
        <v>2010</v>
      </c>
      <c r="C148" s="181" t="s">
        <v>17</v>
      </c>
      <c r="D148" s="10">
        <v>25968860</v>
      </c>
      <c r="E148" s="10"/>
      <c r="F148" s="10">
        <v>42.029003741007273</v>
      </c>
      <c r="G148" s="10"/>
      <c r="H148" s="10"/>
      <c r="I148" s="10">
        <v>57.970996258992727</v>
      </c>
      <c r="J148" s="10">
        <v>42.029003741007273</v>
      </c>
      <c r="K148" s="10">
        <v>55.89019258992812</v>
      </c>
      <c r="L148" s="10">
        <v>50.854248776978409</v>
      </c>
      <c r="M148" s="10">
        <v>15.72903920863291</v>
      </c>
      <c r="N148" s="10">
        <v>35.125209568345497</v>
      </c>
      <c r="O148" s="10">
        <v>49.145751223021591</v>
      </c>
      <c r="P148" s="10">
        <v>0</v>
      </c>
      <c r="Q148" s="10"/>
      <c r="R148" s="10"/>
      <c r="S148" s="10"/>
      <c r="T148" s="10"/>
      <c r="U148" s="10"/>
      <c r="V148" s="10">
        <v>100</v>
      </c>
      <c r="W148" s="181"/>
      <c r="X148" s="181"/>
      <c r="Y148" s="181"/>
      <c r="Z148" s="181"/>
      <c r="AA148" s="181"/>
      <c r="AB148" s="181"/>
      <c r="AC148" s="181"/>
      <c r="AD148" s="181"/>
    </row>
    <row xmlns:x14ac="http://schemas.microsoft.com/office/spreadsheetml/2009/9/ac" r="149" s="178" customFormat="true" ht="12" x14ac:dyDescent="0.2">
      <c r="A149" s="181" t="s">
        <v>159</v>
      </c>
      <c r="B149" s="10">
        <v>2011</v>
      </c>
      <c r="C149" s="181" t="s">
        <v>17</v>
      </c>
      <c r="D149" s="10">
        <v>26870372</v>
      </c>
      <c r="E149" s="10"/>
      <c r="F149" s="10">
        <v>42.029003741007273</v>
      </c>
      <c r="G149" s="10"/>
      <c r="H149" s="10"/>
      <c r="I149" s="10">
        <v>57.970996258992727</v>
      </c>
      <c r="J149" s="10">
        <v>42.029003741007273</v>
      </c>
      <c r="K149" s="10">
        <v>55.89019258992812</v>
      </c>
      <c r="L149" s="10">
        <v>50.854248776978409</v>
      </c>
      <c r="M149" s="10">
        <v>15.72903920863291</v>
      </c>
      <c r="N149" s="10">
        <v>35.125209568345497</v>
      </c>
      <c r="O149" s="10">
        <v>49.145751223021591</v>
      </c>
      <c r="P149" s="10">
        <v>0</v>
      </c>
      <c r="Q149" s="10"/>
      <c r="R149" s="10"/>
      <c r="S149" s="10"/>
      <c r="T149" s="10"/>
      <c r="U149" s="10"/>
      <c r="V149" s="10">
        <v>100</v>
      </c>
      <c r="W149" s="181"/>
      <c r="X149" s="181"/>
      <c r="Y149" s="181"/>
      <c r="Z149" s="181"/>
      <c r="AA149" s="181"/>
      <c r="AB149" s="181"/>
      <c r="AC149" s="181"/>
      <c r="AD149" s="181"/>
    </row>
    <row xmlns:x14ac="http://schemas.microsoft.com/office/spreadsheetml/2009/9/ac" r="150" s="178" customFormat="true" ht="12" x14ac:dyDescent="0.2">
      <c r="A150" s="181" t="s">
        <v>159</v>
      </c>
      <c r="B150" s="10">
        <v>2012</v>
      </c>
      <c r="C150" s="181" t="s">
        <v>17</v>
      </c>
      <c r="D150" s="10">
        <v>27765524</v>
      </c>
      <c r="E150" s="10">
        <v>63.781410000000001</v>
      </c>
      <c r="F150" s="10">
        <v>43.128107446043032</v>
      </c>
      <c r="G150" s="10">
        <v>32.150666666666673</v>
      </c>
      <c r="H150" s="10">
        <v>10.977440779376369</v>
      </c>
      <c r="I150" s="10">
        <v>56.871892553956968</v>
      </c>
      <c r="J150" s="10">
        <v>0</v>
      </c>
      <c r="K150" s="10">
        <v>56.426925539568401</v>
      </c>
      <c r="L150" s="10">
        <v>50.962932661870497</v>
      </c>
      <c r="M150" s="10">
        <v>17.735285251798359</v>
      </c>
      <c r="N150" s="10">
        <v>33.227647410072137</v>
      </c>
      <c r="O150" s="10">
        <v>49.037067338129503</v>
      </c>
      <c r="P150" s="10">
        <v>0</v>
      </c>
      <c r="Q150" s="10">
        <v>36.857939999999999</v>
      </c>
      <c r="R150" s="10">
        <v>33.136600000000001</v>
      </c>
      <c r="S150" s="10">
        <v>22.032039999999999</v>
      </c>
      <c r="T150" s="10">
        <v>11.104559999999999</v>
      </c>
      <c r="U150" s="10">
        <v>66.863399999999999</v>
      </c>
      <c r="V150" s="10">
        <v>0</v>
      </c>
      <c r="W150" s="181"/>
      <c r="X150" s="181"/>
      <c r="Y150" s="181"/>
      <c r="Z150" s="181"/>
      <c r="AA150" s="181"/>
      <c r="AB150" s="181"/>
      <c r="AC150" s="181"/>
      <c r="AD150" s="181"/>
    </row>
    <row xmlns:x14ac="http://schemas.microsoft.com/office/spreadsheetml/2009/9/ac" r="151" s="178" customFormat="true" ht="12" x14ac:dyDescent="0.2">
      <c r="A151" s="181" t="s">
        <v>159</v>
      </c>
      <c r="B151" s="10">
        <v>2013</v>
      </c>
      <c r="C151" s="181" t="s">
        <v>17</v>
      </c>
      <c r="D151" s="10">
        <v>28638480</v>
      </c>
      <c r="E151" s="10">
        <v>63.781410000000001</v>
      </c>
      <c r="F151" s="10">
        <v>44.227211151079253</v>
      </c>
      <c r="G151" s="10">
        <v>32.150666666666673</v>
      </c>
      <c r="H151" s="10">
        <v>12.07654448441258</v>
      </c>
      <c r="I151" s="10">
        <v>55.772788848920747</v>
      </c>
      <c r="J151" s="10">
        <v>0</v>
      </c>
      <c r="K151" s="10">
        <v>56.963658489208683</v>
      </c>
      <c r="L151" s="10">
        <v>51.071616546762577</v>
      </c>
      <c r="M151" s="10">
        <v>19.74153129496381</v>
      </c>
      <c r="N151" s="10">
        <v>31.330085251798781</v>
      </c>
      <c r="O151" s="10">
        <v>48.928383453237423</v>
      </c>
      <c r="P151" s="10">
        <v>0</v>
      </c>
      <c r="Q151" s="10">
        <v>36.857939999999999</v>
      </c>
      <c r="R151" s="10">
        <v>33.136600000000001</v>
      </c>
      <c r="S151" s="10">
        <v>22.032039999999999</v>
      </c>
      <c r="T151" s="10">
        <v>11.104559999999999</v>
      </c>
      <c r="U151" s="10">
        <v>66.863399999999999</v>
      </c>
      <c r="V151" s="10">
        <v>0</v>
      </c>
      <c r="W151" s="181"/>
      <c r="X151" s="181"/>
      <c r="Y151" s="181"/>
      <c r="Z151" s="181"/>
      <c r="AA151" s="181"/>
      <c r="AB151" s="181"/>
      <c r="AC151" s="181"/>
      <c r="AD151" s="181"/>
    </row>
    <row xmlns:x14ac="http://schemas.microsoft.com/office/spreadsheetml/2009/9/ac" r="152" s="178" customFormat="true" ht="12" x14ac:dyDescent="0.2">
      <c r="A152" s="181" t="s">
        <v>159</v>
      </c>
      <c r="B152" s="10">
        <v>2014</v>
      </c>
      <c r="C152" s="181" t="s">
        <v>17</v>
      </c>
      <c r="D152" s="10">
        <v>29505412</v>
      </c>
      <c r="E152" s="10">
        <v>63.781410000000001</v>
      </c>
      <c r="F152" s="10">
        <v>45.326314856114998</v>
      </c>
      <c r="G152" s="10">
        <v>32.150666666666673</v>
      </c>
      <c r="H152" s="10">
        <v>13.17564818944834</v>
      </c>
      <c r="I152" s="10">
        <v>54.673685143885002</v>
      </c>
      <c r="J152" s="10">
        <v>0</v>
      </c>
      <c r="K152" s="10">
        <v>57.500391438848958</v>
      </c>
      <c r="L152" s="10">
        <v>51.180300431654643</v>
      </c>
      <c r="M152" s="10">
        <v>21.74777733812925</v>
      </c>
      <c r="N152" s="10">
        <v>29.43252309352539</v>
      </c>
      <c r="O152" s="10">
        <v>48.819699568345357</v>
      </c>
      <c r="P152" s="10">
        <v>0</v>
      </c>
      <c r="Q152" s="10">
        <v>36.857939999999999</v>
      </c>
      <c r="R152" s="10">
        <v>33.136600000000001</v>
      </c>
      <c r="S152" s="10">
        <v>22.032039999999999</v>
      </c>
      <c r="T152" s="10">
        <v>11.104559999999999</v>
      </c>
      <c r="U152" s="10">
        <v>66.863399999999999</v>
      </c>
      <c r="V152" s="10">
        <v>0</v>
      </c>
      <c r="W152" s="181"/>
      <c r="X152" s="181"/>
      <c r="Y152" s="181"/>
      <c r="Z152" s="181"/>
      <c r="AA152" s="181"/>
      <c r="AB152" s="181"/>
      <c r="AC152" s="181"/>
      <c r="AD152" s="181"/>
    </row>
    <row xmlns:x14ac="http://schemas.microsoft.com/office/spreadsheetml/2009/9/ac" r="153" s="178" customFormat="true" ht="12" x14ac:dyDescent="0.2">
      <c r="A153" s="181" t="s">
        <v>159</v>
      </c>
      <c r="B153" s="10">
        <v>2015</v>
      </c>
      <c r="C153" s="181" t="s">
        <v>17</v>
      </c>
      <c r="D153" s="10">
        <v>30379208</v>
      </c>
      <c r="E153" s="10">
        <v>63.781410000000001</v>
      </c>
      <c r="F153" s="10">
        <v>46.425418561151218</v>
      </c>
      <c r="G153" s="10">
        <v>32.150666666666673</v>
      </c>
      <c r="H153" s="10">
        <v>14.274751894484551</v>
      </c>
      <c r="I153" s="10">
        <v>53.574581438848782</v>
      </c>
      <c r="J153" s="10">
        <v>0</v>
      </c>
      <c r="K153" s="10">
        <v>58.037124388489246</v>
      </c>
      <c r="L153" s="10">
        <v>51.288984316546731</v>
      </c>
      <c r="M153" s="10">
        <v>23.754023381294701</v>
      </c>
      <c r="N153" s="10">
        <v>27.53496093525203</v>
      </c>
      <c r="O153" s="10">
        <v>48.711015683453269</v>
      </c>
      <c r="P153" s="10">
        <v>0</v>
      </c>
      <c r="Q153" s="10">
        <v>36.857939999999999</v>
      </c>
      <c r="R153" s="10">
        <v>33.136600000000001</v>
      </c>
      <c r="S153" s="10">
        <v>22.032039999999999</v>
      </c>
      <c r="T153" s="10">
        <v>11.104559999999999</v>
      </c>
      <c r="U153" s="10">
        <v>66.863399999999999</v>
      </c>
      <c r="V153" s="10">
        <v>0</v>
      </c>
      <c r="W153" s="181"/>
      <c r="X153" s="181"/>
      <c r="Y153" s="181"/>
      <c r="Z153" s="181"/>
      <c r="AA153" s="181"/>
      <c r="AB153" s="181"/>
      <c r="AC153" s="181"/>
      <c r="AD153" s="181"/>
    </row>
    <row xmlns:x14ac="http://schemas.microsoft.com/office/spreadsheetml/2009/9/ac" r="154" s="178" customFormat="true" ht="12" x14ac:dyDescent="0.2">
      <c r="A154" s="181" t="s">
        <v>159</v>
      </c>
      <c r="B154" s="10">
        <v>2016</v>
      </c>
      <c r="C154" s="181" t="s">
        <v>17</v>
      </c>
      <c r="D154" s="10">
        <v>31240696</v>
      </c>
      <c r="E154" s="10">
        <v>63.781410000000001</v>
      </c>
      <c r="F154" s="10">
        <v>47.524522266186978</v>
      </c>
      <c r="G154" s="10">
        <v>32.150666666666673</v>
      </c>
      <c r="H154" s="10">
        <v>15.37385559952031</v>
      </c>
      <c r="I154" s="10">
        <v>52.475477733813022</v>
      </c>
      <c r="J154" s="10">
        <v>0</v>
      </c>
      <c r="K154" s="10">
        <v>58.573857338129528</v>
      </c>
      <c r="L154" s="10">
        <v>51.397668201438819</v>
      </c>
      <c r="M154" s="10">
        <v>25.760269424460599</v>
      </c>
      <c r="N154" s="10">
        <v>25.63739877697822</v>
      </c>
      <c r="O154" s="10">
        <v>48.602331798561181</v>
      </c>
      <c r="P154" s="10">
        <v>0</v>
      </c>
      <c r="Q154" s="10">
        <v>36.857939999999999</v>
      </c>
      <c r="R154" s="10">
        <v>33.136600000000001</v>
      </c>
      <c r="S154" s="10">
        <v>22.032039999999999</v>
      </c>
      <c r="T154" s="10">
        <v>11.104559999999999</v>
      </c>
      <c r="U154" s="10">
        <v>66.863399999999999</v>
      </c>
      <c r="V154" s="10">
        <v>0</v>
      </c>
      <c r="W154" s="181"/>
      <c r="X154" s="181"/>
      <c r="Y154" s="181"/>
      <c r="Z154" s="181"/>
      <c r="AA154" s="181"/>
      <c r="AB154" s="181"/>
      <c r="AC154" s="181"/>
      <c r="AD154" s="181"/>
    </row>
    <row xmlns:x14ac="http://schemas.microsoft.com/office/spreadsheetml/2009/9/ac" r="155" s="178" customFormat="true" ht="12" x14ac:dyDescent="0.2">
      <c r="A155" s="181" t="s">
        <v>159</v>
      </c>
      <c r="B155" s="10">
        <v>2017</v>
      </c>
      <c r="C155" s="181" t="s">
        <v>17</v>
      </c>
      <c r="D155" s="10">
        <v>32098780</v>
      </c>
      <c r="E155" s="10">
        <v>63.781410000000001</v>
      </c>
      <c r="F155" s="10">
        <v>48.623625971223191</v>
      </c>
      <c r="G155" s="10">
        <v>32.150666666666673</v>
      </c>
      <c r="H155" s="10">
        <v>16.472959304556529</v>
      </c>
      <c r="I155" s="10">
        <v>51.376374028776809</v>
      </c>
      <c r="J155" s="10">
        <v>0</v>
      </c>
      <c r="K155" s="10">
        <v>59.11059028776981</v>
      </c>
      <c r="L155" s="10">
        <v>51.506352086330907</v>
      </c>
      <c r="M155" s="10">
        <v>27.76651546762605</v>
      </c>
      <c r="N155" s="10">
        <v>23.73983661870486</v>
      </c>
      <c r="O155" s="10">
        <v>48.493647913669093</v>
      </c>
      <c r="P155" s="10">
        <v>0</v>
      </c>
      <c r="Q155" s="10">
        <v>36.857939999999999</v>
      </c>
      <c r="R155" s="10">
        <v>33.136600000000001</v>
      </c>
      <c r="S155" s="10">
        <v>22.032039999999999</v>
      </c>
      <c r="T155" s="10">
        <v>11.104559999999999</v>
      </c>
      <c r="U155" s="10">
        <v>66.863399999999999</v>
      </c>
      <c r="V155" s="10">
        <v>0</v>
      </c>
      <c r="W155" s="181"/>
      <c r="X155" s="181"/>
      <c r="Y155" s="181"/>
      <c r="Z155" s="181"/>
      <c r="AA155" s="181"/>
      <c r="AB155" s="181"/>
      <c r="AC155" s="181"/>
      <c r="AD155" s="181"/>
    </row>
    <row xmlns:x14ac="http://schemas.microsoft.com/office/spreadsheetml/2009/9/ac" r="156" s="178" customFormat="true" ht="12" x14ac:dyDescent="0.2">
      <c r="A156" s="181" t="s">
        <v>159</v>
      </c>
      <c r="B156" s="10">
        <v>2018</v>
      </c>
      <c r="C156" s="181" t="s">
        <v>17</v>
      </c>
      <c r="D156" s="10">
        <v>32936568</v>
      </c>
      <c r="E156" s="10">
        <v>63.781410000000001</v>
      </c>
      <c r="F156" s="10">
        <v>49.72272967625895</v>
      </c>
      <c r="G156" s="10">
        <v>32.150666666666673</v>
      </c>
      <c r="H156" s="10">
        <v>17.572063009592281</v>
      </c>
      <c r="I156" s="10">
        <v>50.27727032374105</v>
      </c>
      <c r="J156" s="10">
        <v>0</v>
      </c>
      <c r="K156" s="10">
        <v>59.647323237410092</v>
      </c>
      <c r="L156" s="10">
        <v>51.615035971222987</v>
      </c>
      <c r="M156" s="10">
        <v>29.772761510791501</v>
      </c>
      <c r="N156" s="10">
        <v>21.842274460431501</v>
      </c>
      <c r="O156" s="10">
        <v>48.384964028777013</v>
      </c>
      <c r="P156" s="10">
        <v>0</v>
      </c>
      <c r="Q156" s="10">
        <v>36.857939999999999</v>
      </c>
      <c r="R156" s="10">
        <v>33.136600000000001</v>
      </c>
      <c r="S156" s="10">
        <v>22.032039999999999</v>
      </c>
      <c r="T156" s="10">
        <v>11.104559999999999</v>
      </c>
      <c r="U156" s="10">
        <v>66.863399999999999</v>
      </c>
      <c r="V156" s="10">
        <v>0</v>
      </c>
      <c r="W156" s="181"/>
      <c r="X156" s="181"/>
      <c r="Y156" s="181"/>
      <c r="Z156" s="181"/>
      <c r="AA156" s="181"/>
      <c r="AB156" s="181"/>
      <c r="AC156" s="181"/>
      <c r="AD156" s="181"/>
    </row>
    <row xmlns:x14ac="http://schemas.microsoft.com/office/spreadsheetml/2009/9/ac" r="157" s="178" customFormat="true" ht="12" x14ac:dyDescent="0.2">
      <c r="A157" s="181" t="s">
        <v>159</v>
      </c>
      <c r="B157" s="10">
        <v>2019</v>
      </c>
      <c r="C157" s="181" t="s">
        <v>17</v>
      </c>
      <c r="D157" s="10">
        <v>33724856</v>
      </c>
      <c r="E157" s="10">
        <v>63.781410000000001</v>
      </c>
      <c r="F157" s="10">
        <v>50.821833381294709</v>
      </c>
      <c r="G157" s="10">
        <v>32.150666666666673</v>
      </c>
      <c r="H157" s="10">
        <v>18.67116671462804</v>
      </c>
      <c r="I157" s="10">
        <v>49.178166618705291</v>
      </c>
      <c r="J157" s="10">
        <v>0</v>
      </c>
      <c r="K157" s="10">
        <v>60.184056187050373</v>
      </c>
      <c r="L157" s="10">
        <v>51.723719856115082</v>
      </c>
      <c r="M157" s="10">
        <v>31.779007553956941</v>
      </c>
      <c r="N157" s="10">
        <v>19.944712302158141</v>
      </c>
      <c r="O157" s="10">
        <v>48.276280143884918</v>
      </c>
      <c r="P157" s="10">
        <v>0</v>
      </c>
      <c r="Q157" s="10">
        <v>36.857939999999999</v>
      </c>
      <c r="R157" s="10">
        <v>33.136600000000001</v>
      </c>
      <c r="S157" s="10">
        <v>22.032039999999999</v>
      </c>
      <c r="T157" s="10">
        <v>11.104559999999999</v>
      </c>
      <c r="U157" s="10">
        <v>66.863399999999999</v>
      </c>
      <c r="V157" s="10">
        <v>0</v>
      </c>
      <c r="W157" s="181"/>
      <c r="X157" s="181"/>
      <c r="Y157" s="181"/>
      <c r="Z157" s="181"/>
      <c r="AA157" s="181"/>
      <c r="AB157" s="181"/>
      <c r="AC157" s="181"/>
      <c r="AD157" s="181"/>
    </row>
    <row xmlns:x14ac="http://schemas.microsoft.com/office/spreadsheetml/2009/9/ac" r="158" s="178" customFormat="true" ht="12" x14ac:dyDescent="0.2">
      <c r="A158" s="181" t="s">
        <v>159</v>
      </c>
      <c r="B158" s="10">
        <v>2020</v>
      </c>
      <c r="C158" s="181" t="s">
        <v>17</v>
      </c>
      <c r="D158" s="10">
        <v>34450452</v>
      </c>
      <c r="E158" s="10">
        <v>63.781410000000001</v>
      </c>
      <c r="F158" s="10">
        <v>51.920937086330923</v>
      </c>
      <c r="G158" s="10">
        <v>32.150666666666673</v>
      </c>
      <c r="H158" s="10">
        <v>19.770270419664261</v>
      </c>
      <c r="I158" s="10">
        <v>48.079062913669077</v>
      </c>
      <c r="J158" s="10">
        <v>0</v>
      </c>
      <c r="K158" s="10">
        <v>60.720789136690662</v>
      </c>
      <c r="L158" s="10">
        <v>51.83240374100717</v>
      </c>
      <c r="M158" s="10">
        <v>33.785253597122392</v>
      </c>
      <c r="N158" s="10">
        <v>18.047150143884782</v>
      </c>
      <c r="O158" s="10">
        <v>48.16759625899283</v>
      </c>
      <c r="P158" s="10">
        <v>0</v>
      </c>
      <c r="Q158" s="10">
        <v>36.857939999999999</v>
      </c>
      <c r="R158" s="10">
        <v>33.136600000000001</v>
      </c>
      <c r="S158" s="10">
        <v>22.032039999999999</v>
      </c>
      <c r="T158" s="10">
        <v>11.104559999999999</v>
      </c>
      <c r="U158" s="10">
        <v>66.863399999999999</v>
      </c>
      <c r="V158" s="10">
        <v>0</v>
      </c>
      <c r="W158" s="181"/>
      <c r="X158" s="181"/>
      <c r="Y158" s="181"/>
      <c r="Z158" s="181"/>
      <c r="AA158" s="181"/>
      <c r="AB158" s="181"/>
      <c r="AC158" s="181"/>
      <c r="AD158" s="181"/>
    </row>
    <row xmlns:x14ac="http://schemas.microsoft.com/office/spreadsheetml/2009/9/ac" r="159" s="178" customFormat="true" ht="12" x14ac:dyDescent="0.2">
      <c r="A159" s="181" t="s">
        <v>159</v>
      </c>
      <c r="B159" s="10">
        <v>2021</v>
      </c>
      <c r="C159" s="181" t="s">
        <v>17</v>
      </c>
      <c r="D159" s="10">
        <v>35118056</v>
      </c>
      <c r="E159" s="10">
        <v>63.781410000000001</v>
      </c>
      <c r="F159" s="10">
        <v>53.020040791366682</v>
      </c>
      <c r="G159" s="10">
        <v>32.150666666666673</v>
      </c>
      <c r="H159" s="10">
        <v>20.86937412470002</v>
      </c>
      <c r="I159" s="10">
        <v>46.979959208633318</v>
      </c>
      <c r="J159" s="10">
        <v>0</v>
      </c>
      <c r="K159" s="10">
        <v>61.257522086330937</v>
      </c>
      <c r="L159" s="10">
        <v>51.941087625899257</v>
      </c>
      <c r="M159" s="10">
        <v>35.791499640287839</v>
      </c>
      <c r="N159" s="10">
        <v>16.149587985611419</v>
      </c>
      <c r="O159" s="10">
        <v>48.058912374100743</v>
      </c>
      <c r="P159" s="10">
        <v>0</v>
      </c>
      <c r="Q159" s="10">
        <v>36.857939999999999</v>
      </c>
      <c r="R159" s="10">
        <v>33.136600000000001</v>
      </c>
      <c r="S159" s="10">
        <v>22.032039999999999</v>
      </c>
      <c r="T159" s="10">
        <v>11.104559999999999</v>
      </c>
      <c r="U159" s="10">
        <v>66.863399999999999</v>
      </c>
      <c r="V159" s="10">
        <v>0</v>
      </c>
      <c r="W159" s="181"/>
      <c r="X159" s="181"/>
      <c r="Y159" s="181"/>
      <c r="Z159" s="181"/>
      <c r="AA159" s="181"/>
      <c r="AB159" s="181"/>
      <c r="AC159" s="181"/>
      <c r="AD159" s="181"/>
    </row>
    <row xmlns:x14ac="http://schemas.microsoft.com/office/spreadsheetml/2009/9/ac" r="160" s="178" customFormat="true" ht="12" x14ac:dyDescent="0.2">
      <c r="A160" s="181" t="s">
        <v>159</v>
      </c>
      <c r="B160" s="10">
        <v>2022</v>
      </c>
      <c r="C160" s="181" t="s">
        <v>17</v>
      </c>
      <c r="D160" s="10">
        <v>35739144</v>
      </c>
      <c r="E160" s="10">
        <v>63.781410000000001</v>
      </c>
      <c r="F160" s="10">
        <v>54.119144496402903</v>
      </c>
      <c r="G160" s="10">
        <v>32.150666666666673</v>
      </c>
      <c r="H160" s="10">
        <v>21.96847782973623</v>
      </c>
      <c r="I160" s="10">
        <v>45.880855503597097</v>
      </c>
      <c r="J160" s="10">
        <v>0</v>
      </c>
      <c r="K160" s="10">
        <v>61.794255035971219</v>
      </c>
      <c r="L160" s="10">
        <v>52.049771510791352</v>
      </c>
      <c r="M160" s="10">
        <v>37.797745683453293</v>
      </c>
      <c r="N160" s="10">
        <v>14.252025827338059</v>
      </c>
      <c r="O160" s="10">
        <v>47.950228489208648</v>
      </c>
      <c r="P160" s="10">
        <v>0</v>
      </c>
      <c r="Q160" s="10">
        <v>36.857939999999999</v>
      </c>
      <c r="R160" s="10">
        <v>33.136600000000001</v>
      </c>
      <c r="S160" s="10">
        <v>22.032039999999999</v>
      </c>
      <c r="T160" s="10">
        <v>11.104559999999999</v>
      </c>
      <c r="U160" s="10">
        <v>66.863399999999999</v>
      </c>
      <c r="V160" s="10">
        <v>0</v>
      </c>
      <c r="W160" s="181"/>
      <c r="X160" s="181"/>
      <c r="Y160" s="181"/>
      <c r="Z160" s="181"/>
      <c r="AA160" s="181"/>
      <c r="AB160" s="181"/>
      <c r="AC160" s="181"/>
      <c r="AD160" s="181"/>
    </row>
    <row xmlns:x14ac="http://schemas.microsoft.com/office/spreadsheetml/2009/9/ac" r="161" s="178" customFormat="true" ht="12" x14ac:dyDescent="0.2">
      <c r="A161" s="181" t="s">
        <v>159</v>
      </c>
      <c r="B161" s="10">
        <v>2023</v>
      </c>
      <c r="C161" s="181" t="s">
        <v>17</v>
      </c>
      <c r="D161" s="10">
        <v>36577008</v>
      </c>
      <c r="E161" s="10">
        <v>63.781410000000001</v>
      </c>
      <c r="F161" s="10">
        <v>55.218248201438662</v>
      </c>
      <c r="G161" s="10">
        <v>32.150666666666673</v>
      </c>
      <c r="H161" s="10">
        <v>23.067581534771989</v>
      </c>
      <c r="I161" s="10">
        <v>44.781751798561338</v>
      </c>
      <c r="J161" s="10">
        <v>0</v>
      </c>
      <c r="K161" s="10">
        <v>62.3309879856115</v>
      </c>
      <c r="L161" s="10">
        <v>52.158455395683433</v>
      </c>
      <c r="M161" s="10">
        <v>39.803991726618733</v>
      </c>
      <c r="N161" s="10">
        <v>12.3544636690647</v>
      </c>
      <c r="O161" s="10">
        <v>47.841544604316567</v>
      </c>
      <c r="P161" s="10">
        <v>0</v>
      </c>
      <c r="Q161" s="10">
        <v>36.857939999999999</v>
      </c>
      <c r="R161" s="10">
        <v>33.136600000000001</v>
      </c>
      <c r="S161" s="10">
        <v>22.032039999999999</v>
      </c>
      <c r="T161" s="10">
        <v>11.104559999999999</v>
      </c>
      <c r="U161" s="10">
        <v>66.863399999999999</v>
      </c>
      <c r="V161" s="10">
        <v>0</v>
      </c>
      <c r="W161" s="181"/>
      <c r="X161" s="181"/>
      <c r="Y161" s="181"/>
      <c r="Z161" s="181"/>
      <c r="AA161" s="181"/>
      <c r="AB161" s="181"/>
      <c r="AC161" s="181"/>
      <c r="AD161" s="181"/>
    </row>
    <row xmlns:x14ac="http://schemas.microsoft.com/office/spreadsheetml/2009/9/ac" r="162" s="178" customFormat="true" ht="12" x14ac:dyDescent="0.2">
      <c r="A162" s="181" t="s">
        <v>159</v>
      </c>
      <c r="B162" s="10">
        <v>2024</v>
      </c>
      <c r="C162" s="181" t="s">
        <v>17</v>
      </c>
      <c r="D162" s="10"/>
      <c r="E162" s="10"/>
      <c r="F162" s="10"/>
      <c r="G162" s="10"/>
      <c r="H162" s="10"/>
      <c r="I162" s="10"/>
      <c r="J162" s="10"/>
      <c r="K162" s="10"/>
      <c r="L162" s="10"/>
      <c r="M162" s="10"/>
      <c r="N162" s="10"/>
      <c r="O162" s="10"/>
      <c r="P162" s="10"/>
      <c r="Q162" s="10"/>
      <c r="R162" s="10"/>
      <c r="S162" s="10"/>
      <c r="T162" s="10"/>
      <c r="U162" s="10"/>
      <c r="V162" s="10"/>
      <c r="W162" s="181"/>
      <c r="X162" s="181"/>
      <c r="Y162" s="181"/>
      <c r="Z162" s="181"/>
      <c r="AA162" s="181"/>
      <c r="AB162" s="181"/>
      <c r="AC162" s="181"/>
      <c r="AD162" s="181"/>
    </row>
    <row xmlns:x14ac="http://schemas.microsoft.com/office/spreadsheetml/2009/9/ac" r="163" s="178" customFormat="true" ht="12" x14ac:dyDescent="0.2">
      <c r="A163" s="181" t="s">
        <v>159</v>
      </c>
      <c r="B163" s="10">
        <v>2025</v>
      </c>
      <c r="C163" s="181" t="s">
        <v>17</v>
      </c>
      <c r="D163" s="10"/>
      <c r="E163" s="10"/>
      <c r="F163" s="10"/>
      <c r="G163" s="10"/>
      <c r="H163" s="10"/>
      <c r="I163" s="10"/>
      <c r="J163" s="10"/>
      <c r="K163" s="10"/>
      <c r="L163" s="10"/>
      <c r="M163" s="10"/>
      <c r="N163" s="10"/>
      <c r="O163" s="10"/>
      <c r="P163" s="10"/>
      <c r="Q163" s="10"/>
      <c r="R163" s="10"/>
      <c r="S163" s="10"/>
      <c r="T163" s="10"/>
      <c r="U163" s="10"/>
      <c r="V163" s="10"/>
      <c r="W163" s="181"/>
      <c r="X163" s="181"/>
      <c r="Y163" s="181"/>
      <c r="Z163" s="181"/>
      <c r="AA163" s="181"/>
      <c r="AB163" s="181"/>
      <c r="AC163" s="181"/>
      <c r="AD163" s="181"/>
    </row>
    <row xmlns:x14ac="http://schemas.microsoft.com/office/spreadsheetml/2009/9/ac" r="164" s="178" customFormat="true" ht="12" x14ac:dyDescent="0.2">
      <c r="A164" s="181" t="s">
        <v>159</v>
      </c>
      <c r="B164" s="10">
        <v>2026</v>
      </c>
      <c r="C164" s="181" t="s">
        <v>17</v>
      </c>
      <c r="D164" s="10"/>
      <c r="E164" s="10"/>
      <c r="F164" s="10"/>
      <c r="G164" s="10"/>
      <c r="H164" s="10"/>
      <c r="I164" s="10"/>
      <c r="J164" s="10"/>
      <c r="K164" s="10"/>
      <c r="L164" s="10"/>
      <c r="M164" s="10"/>
      <c r="N164" s="10"/>
      <c r="O164" s="10"/>
      <c r="P164" s="10"/>
      <c r="Q164" s="10"/>
      <c r="R164" s="10"/>
      <c r="S164" s="10"/>
      <c r="T164" s="10"/>
      <c r="U164" s="10"/>
      <c r="V164" s="10"/>
      <c r="W164" s="181"/>
      <c r="X164" s="181"/>
      <c r="Y164" s="181"/>
      <c r="Z164" s="181"/>
      <c r="AA164" s="181"/>
      <c r="AB164" s="181"/>
      <c r="AC164" s="181"/>
      <c r="AD164" s="181"/>
    </row>
    <row xmlns:x14ac="http://schemas.microsoft.com/office/spreadsheetml/2009/9/ac" r="165" s="178" customFormat="true" ht="12" x14ac:dyDescent="0.2">
      <c r="A165" s="181" t="s">
        <v>159</v>
      </c>
      <c r="B165" s="10">
        <v>2027</v>
      </c>
      <c r="C165" s="181" t="s">
        <v>17</v>
      </c>
      <c r="D165" s="10"/>
      <c r="E165" s="10"/>
      <c r="F165" s="10"/>
      <c r="G165" s="10"/>
      <c r="H165" s="10"/>
      <c r="I165" s="10"/>
      <c r="J165" s="10"/>
      <c r="K165" s="10"/>
      <c r="L165" s="10"/>
      <c r="M165" s="10"/>
      <c r="N165" s="10"/>
      <c r="O165" s="10"/>
      <c r="P165" s="10"/>
      <c r="Q165" s="10"/>
      <c r="R165" s="10"/>
      <c r="S165" s="10"/>
      <c r="T165" s="10"/>
      <c r="U165" s="10"/>
      <c r="V165" s="10"/>
      <c r="W165" s="181"/>
      <c r="X165" s="181"/>
      <c r="Y165" s="181"/>
      <c r="Z165" s="181"/>
      <c r="AA165" s="181"/>
      <c r="AB165" s="181"/>
      <c r="AC165" s="181"/>
      <c r="AD165" s="181"/>
    </row>
    <row xmlns:x14ac="http://schemas.microsoft.com/office/spreadsheetml/2009/9/ac" r="166" s="178" customFormat="true" ht="12" x14ac:dyDescent="0.2">
      <c r="A166" s="181" t="s">
        <v>159</v>
      </c>
      <c r="B166" s="10">
        <v>2028</v>
      </c>
      <c r="C166" s="181" t="s">
        <v>17</v>
      </c>
      <c r="D166" s="10"/>
      <c r="E166" s="10"/>
      <c r="F166" s="10"/>
      <c r="G166" s="10"/>
      <c r="H166" s="10"/>
      <c r="I166" s="10"/>
      <c r="J166" s="10"/>
      <c r="K166" s="10"/>
      <c r="L166" s="10"/>
      <c r="M166" s="10"/>
      <c r="N166" s="10"/>
      <c r="O166" s="10"/>
      <c r="P166" s="10"/>
      <c r="Q166" s="10"/>
      <c r="R166" s="10"/>
      <c r="S166" s="10"/>
      <c r="T166" s="10"/>
      <c r="U166" s="10"/>
      <c r="V166" s="10"/>
      <c r="W166" s="181"/>
      <c r="X166" s="181"/>
      <c r="Y166" s="181"/>
      <c r="Z166" s="181"/>
      <c r="AA166" s="181"/>
      <c r="AB166" s="181"/>
      <c r="AC166" s="181"/>
      <c r="AD166" s="181"/>
    </row>
    <row xmlns:x14ac="http://schemas.microsoft.com/office/spreadsheetml/2009/9/ac" r="167" s="178" customFormat="true" ht="12" x14ac:dyDescent="0.2">
      <c r="A167" s="181" t="s">
        <v>159</v>
      </c>
      <c r="B167" s="10">
        <v>2029</v>
      </c>
      <c r="C167" s="181" t="s">
        <v>17</v>
      </c>
      <c r="D167" s="10"/>
      <c r="E167" s="10"/>
      <c r="F167" s="10"/>
      <c r="G167" s="10"/>
      <c r="H167" s="10"/>
      <c r="I167" s="10"/>
      <c r="J167" s="10"/>
      <c r="K167" s="10"/>
      <c r="L167" s="10"/>
      <c r="M167" s="10"/>
      <c r="N167" s="10"/>
      <c r="O167" s="10"/>
      <c r="P167" s="10"/>
      <c r="Q167" s="10"/>
      <c r="R167" s="10"/>
      <c r="S167" s="10"/>
      <c r="T167" s="10"/>
      <c r="U167" s="10"/>
      <c r="V167" s="10"/>
      <c r="W167" s="181"/>
      <c r="X167" s="181"/>
      <c r="Y167" s="181"/>
      <c r="Z167" s="181"/>
      <c r="AA167" s="181"/>
      <c r="AB167" s="181"/>
    </row>
    <row xmlns:x14ac="http://schemas.microsoft.com/office/spreadsheetml/2009/9/ac" r="168" s="178" customFormat="true" ht="12" x14ac:dyDescent="0.2">
      <c r="A168" s="181" t="s">
        <v>159</v>
      </c>
      <c r="B168" s="10">
        <v>2030</v>
      </c>
      <c r="C168" s="181" t="s">
        <v>17</v>
      </c>
      <c r="D168" s="10"/>
      <c r="E168" s="10"/>
      <c r="F168" s="10"/>
      <c r="G168" s="10"/>
      <c r="H168" s="10"/>
      <c r="I168" s="10"/>
      <c r="J168" s="10"/>
      <c r="K168" s="10"/>
      <c r="L168" s="10"/>
      <c r="M168" s="10"/>
      <c r="N168" s="10"/>
      <c r="O168" s="10"/>
      <c r="P168" s="10"/>
      <c r="Q168" s="10"/>
      <c r="R168" s="10"/>
      <c r="S168" s="10"/>
      <c r="T168" s="10"/>
      <c r="U168" s="10"/>
      <c r="V168" s="10"/>
      <c r="W168" s="181"/>
      <c r="X168" s="181"/>
      <c r="Y168" s="181"/>
      <c r="Z168" s="181"/>
      <c r="AA168" s="181"/>
      <c r="AB168" s="181"/>
    </row>
    <row xmlns:x14ac="http://schemas.microsoft.com/office/spreadsheetml/2009/9/ac" r="169" ht="15.75" x14ac:dyDescent="0.25">
      <c r="A169" s="182" t="s">
        <v>159</v>
      </c>
      <c r="B169" s="10">
        <v>2000</v>
      </c>
      <c r="C169" s="182" t="s">
        <v>18</v>
      </c>
      <c r="D169" s="10">
        <v>16583660</v>
      </c>
      <c r="E169" s="10"/>
      <c r="F169" s="10"/>
      <c r="G169" s="10"/>
      <c r="H169" s="10"/>
      <c r="I169" s="10"/>
      <c r="J169" s="10">
        <v>100</v>
      </c>
      <c r="K169" s="10"/>
      <c r="L169" s="10"/>
      <c r="M169" s="10"/>
      <c r="N169" s="10"/>
      <c r="O169" s="10"/>
      <c r="P169" s="10">
        <v>100</v>
      </c>
      <c r="Q169" s="10"/>
      <c r="R169" s="10"/>
      <c r="S169" s="10"/>
      <c r="T169" s="10"/>
      <c r="U169" s="10"/>
      <c r="V169" s="10">
        <v>100</v>
      </c>
      <c r="W169" s="182"/>
      <c r="X169" s="182"/>
      <c r="Y169" s="182"/>
      <c r="Z169" s="182"/>
      <c r="AA169" s="182"/>
      <c r="AB169" s="182"/>
    </row>
    <row xmlns:x14ac="http://schemas.microsoft.com/office/spreadsheetml/2009/9/ac" r="170" ht="15.75" x14ac:dyDescent="0.25">
      <c r="A170" s="182" t="s">
        <v>159</v>
      </c>
      <c r="B170" s="10">
        <v>2001</v>
      </c>
      <c r="C170" s="182" t="s">
        <v>18</v>
      </c>
      <c r="D170" s="10">
        <v>16841866</v>
      </c>
      <c r="E170" s="10"/>
      <c r="F170" s="10"/>
      <c r="G170" s="10"/>
      <c r="H170" s="10"/>
      <c r="I170" s="10"/>
      <c r="J170" s="10">
        <v>100</v>
      </c>
      <c r="K170" s="10"/>
      <c r="L170" s="10"/>
      <c r="M170" s="10"/>
      <c r="N170" s="10"/>
      <c r="O170" s="10"/>
      <c r="P170" s="10">
        <v>100</v>
      </c>
      <c r="Q170" s="10"/>
      <c r="R170" s="10"/>
      <c r="S170" s="10"/>
      <c r="T170" s="10"/>
      <c r="U170" s="10"/>
      <c r="V170" s="10">
        <v>100</v>
      </c>
      <c r="W170" s="182"/>
      <c r="X170" s="182"/>
      <c r="Y170" s="182"/>
      <c r="Z170" s="182"/>
      <c r="AA170" s="182"/>
      <c r="AB170" s="182"/>
    </row>
    <row xmlns:x14ac="http://schemas.microsoft.com/office/spreadsheetml/2009/9/ac" r="171" ht="15.75" x14ac:dyDescent="0.25">
      <c r="A171" s="182" t="s">
        <v>159</v>
      </c>
      <c r="B171" s="10">
        <v>2002</v>
      </c>
      <c r="C171" s="182" t="s">
        <v>18</v>
      </c>
      <c r="D171" s="10">
        <v>17123816</v>
      </c>
      <c r="E171" s="10"/>
      <c r="F171" s="10"/>
      <c r="G171" s="10"/>
      <c r="H171" s="10"/>
      <c r="I171" s="10"/>
      <c r="J171" s="10">
        <v>100</v>
      </c>
      <c r="K171" s="10"/>
      <c r="L171" s="10"/>
      <c r="M171" s="10"/>
      <c r="N171" s="10"/>
      <c r="O171" s="10"/>
      <c r="P171" s="10">
        <v>100</v>
      </c>
      <c r="Q171" s="10"/>
      <c r="R171" s="10"/>
      <c r="S171" s="10"/>
      <c r="T171" s="10"/>
      <c r="U171" s="10"/>
      <c r="V171" s="10">
        <v>100</v>
      </c>
      <c r="W171" s="182"/>
      <c r="X171" s="182"/>
      <c r="Y171" s="182"/>
      <c r="Z171" s="182"/>
      <c r="AA171" s="182"/>
      <c r="AB171" s="182"/>
    </row>
    <row xmlns:x14ac="http://schemas.microsoft.com/office/spreadsheetml/2009/9/ac" r="172" ht="15.75" x14ac:dyDescent="0.25">
      <c r="A172" s="182" t="s">
        <v>159</v>
      </c>
      <c r="B172" s="10">
        <v>2003</v>
      </c>
      <c r="C172" s="182" t="s">
        <v>18</v>
      </c>
      <c r="D172" s="10">
        <v>17441548</v>
      </c>
      <c r="E172" s="10"/>
      <c r="F172" s="10"/>
      <c r="G172" s="10"/>
      <c r="H172" s="10"/>
      <c r="I172" s="10"/>
      <c r="J172" s="10">
        <v>100</v>
      </c>
      <c r="K172" s="10"/>
      <c r="L172" s="10"/>
      <c r="M172" s="10"/>
      <c r="N172" s="10"/>
      <c r="O172" s="10"/>
      <c r="P172" s="10">
        <v>100</v>
      </c>
      <c r="Q172" s="10"/>
      <c r="R172" s="10"/>
      <c r="S172" s="10"/>
      <c r="T172" s="10"/>
      <c r="U172" s="10"/>
      <c r="V172" s="10">
        <v>100</v>
      </c>
      <c r="W172" s="182"/>
      <c r="X172" s="182"/>
      <c r="Y172" s="182"/>
      <c r="Z172" s="182"/>
      <c r="AA172" s="182"/>
      <c r="AB172" s="182"/>
    </row>
    <row xmlns:x14ac="http://schemas.microsoft.com/office/spreadsheetml/2009/9/ac" r="173" ht="15.75" x14ac:dyDescent="0.25">
      <c r="A173" s="182" t="s">
        <v>159</v>
      </c>
      <c r="B173" s="10">
        <v>2004</v>
      </c>
      <c r="C173" s="182" t="s">
        <v>18</v>
      </c>
      <c r="D173" s="10">
        <v>17801474</v>
      </c>
      <c r="E173" s="10"/>
      <c r="F173" s="10"/>
      <c r="G173" s="10"/>
      <c r="H173" s="10"/>
      <c r="I173" s="10"/>
      <c r="J173" s="10">
        <v>100</v>
      </c>
      <c r="K173" s="10"/>
      <c r="L173" s="10"/>
      <c r="M173" s="10"/>
      <c r="N173" s="10"/>
      <c r="O173" s="10"/>
      <c r="P173" s="10">
        <v>100</v>
      </c>
      <c r="Q173" s="10"/>
      <c r="R173" s="10"/>
      <c r="S173" s="10"/>
      <c r="T173" s="10"/>
      <c r="U173" s="10"/>
      <c r="V173" s="10">
        <v>100</v>
      </c>
      <c r="W173" s="182"/>
      <c r="X173" s="182"/>
      <c r="Y173" s="182"/>
      <c r="Z173" s="182"/>
      <c r="AA173" s="182"/>
      <c r="AB173" s="182"/>
    </row>
    <row xmlns:x14ac="http://schemas.microsoft.com/office/spreadsheetml/2009/9/ac" r="174" ht="15.75" x14ac:dyDescent="0.25">
      <c r="A174" s="182" t="s">
        <v>159</v>
      </c>
      <c r="B174" s="10">
        <v>2005</v>
      </c>
      <c r="C174" s="182" t="s">
        <v>18</v>
      </c>
      <c r="D174" s="10">
        <v>18220440</v>
      </c>
      <c r="E174" s="10"/>
      <c r="F174" s="10"/>
      <c r="G174" s="10"/>
      <c r="H174" s="10"/>
      <c r="I174" s="10"/>
      <c r="J174" s="10">
        <v>100</v>
      </c>
      <c r="K174" s="10"/>
      <c r="L174" s="10"/>
      <c r="M174" s="10"/>
      <c r="N174" s="10"/>
      <c r="O174" s="10"/>
      <c r="P174" s="10">
        <v>100</v>
      </c>
      <c r="Q174" s="10"/>
      <c r="R174" s="10"/>
      <c r="S174" s="10"/>
      <c r="T174" s="10"/>
      <c r="U174" s="10"/>
      <c r="V174" s="10">
        <v>100</v>
      </c>
      <c r="W174" s="182"/>
      <c r="X174" s="182"/>
      <c r="Y174" s="182"/>
      <c r="Z174" s="182"/>
      <c r="AA174" s="182"/>
      <c r="AB174" s="182"/>
    </row>
    <row xmlns:x14ac="http://schemas.microsoft.com/office/spreadsheetml/2009/9/ac" r="175" ht="15.75" x14ac:dyDescent="0.25">
      <c r="A175" s="182" t="s">
        <v>159</v>
      </c>
      <c r="B175" s="10">
        <v>2006</v>
      </c>
      <c r="C175" s="182" t="s">
        <v>18</v>
      </c>
      <c r="D175" s="10">
        <v>18697028</v>
      </c>
      <c r="E175" s="10"/>
      <c r="F175" s="10"/>
      <c r="G175" s="10"/>
      <c r="H175" s="10"/>
      <c r="I175" s="10"/>
      <c r="J175" s="10">
        <v>100</v>
      </c>
      <c r="K175" s="10"/>
      <c r="L175" s="10"/>
      <c r="M175" s="10"/>
      <c r="N175" s="10"/>
      <c r="O175" s="10"/>
      <c r="P175" s="10">
        <v>100</v>
      </c>
      <c r="Q175" s="10"/>
      <c r="R175" s="10"/>
      <c r="S175" s="10"/>
      <c r="T175" s="10"/>
      <c r="U175" s="10"/>
      <c r="V175" s="10">
        <v>100</v>
      </c>
      <c r="W175" s="182"/>
      <c r="X175" s="182"/>
      <c r="Y175" s="182"/>
      <c r="Z175" s="182"/>
      <c r="AA175" s="182"/>
      <c r="AB175" s="182"/>
    </row>
    <row xmlns:x14ac="http://schemas.microsoft.com/office/spreadsheetml/2009/9/ac" r="176" ht="15.75" x14ac:dyDescent="0.25">
      <c r="A176" s="182" t="s">
        <v>159</v>
      </c>
      <c r="B176" s="10">
        <v>2007</v>
      </c>
      <c r="C176" s="182" t="s">
        <v>18</v>
      </c>
      <c r="D176" s="10">
        <v>19223540</v>
      </c>
      <c r="E176" s="10"/>
      <c r="F176" s="10"/>
      <c r="G176" s="10"/>
      <c r="H176" s="10"/>
      <c r="I176" s="10"/>
      <c r="J176" s="10">
        <v>100</v>
      </c>
      <c r="K176" s="10"/>
      <c r="L176" s="10"/>
      <c r="M176" s="10"/>
      <c r="N176" s="10"/>
      <c r="O176" s="10"/>
      <c r="P176" s="10">
        <v>100</v>
      </c>
      <c r="Q176" s="10"/>
      <c r="R176" s="10"/>
      <c r="S176" s="10"/>
      <c r="T176" s="10"/>
      <c r="U176" s="10"/>
      <c r="V176" s="10">
        <v>100</v>
      </c>
      <c r="W176" s="182"/>
      <c r="X176" s="182"/>
      <c r="Y176" s="182"/>
      <c r="Z176" s="182"/>
      <c r="AA176" s="182"/>
      <c r="AB176" s="182"/>
    </row>
    <row xmlns:x14ac="http://schemas.microsoft.com/office/spreadsheetml/2009/9/ac" r="177" ht="15.75" x14ac:dyDescent="0.25">
      <c r="A177" s="182" t="s">
        <v>159</v>
      </c>
      <c r="B177" s="10">
        <v>2008</v>
      </c>
      <c r="C177" s="182" t="s">
        <v>18</v>
      </c>
      <c r="D177" s="10">
        <v>19765632</v>
      </c>
      <c r="E177" s="10"/>
      <c r="F177" s="10"/>
      <c r="G177" s="10"/>
      <c r="H177" s="10"/>
      <c r="I177" s="10"/>
      <c r="J177" s="10">
        <v>100</v>
      </c>
      <c r="K177" s="10"/>
      <c r="L177" s="10"/>
      <c r="M177" s="10"/>
      <c r="N177" s="10"/>
      <c r="O177" s="10"/>
      <c r="P177" s="10">
        <v>100</v>
      </c>
      <c r="Q177" s="10"/>
      <c r="R177" s="10"/>
      <c r="S177" s="10"/>
      <c r="T177" s="10"/>
      <c r="U177" s="10"/>
      <c r="V177" s="10">
        <v>100</v>
      </c>
      <c r="W177" s="182"/>
      <c r="X177" s="182"/>
      <c r="Y177" s="182"/>
      <c r="Z177" s="182"/>
      <c r="AA177" s="182"/>
      <c r="AB177" s="182"/>
    </row>
    <row xmlns:x14ac="http://schemas.microsoft.com/office/spreadsheetml/2009/9/ac" r="178" ht="15.75" x14ac:dyDescent="0.25">
      <c r="A178" s="182" t="s">
        <v>159</v>
      </c>
      <c r="B178" s="10">
        <v>2009</v>
      </c>
      <c r="C178" s="182" t="s">
        <v>18</v>
      </c>
      <c r="D178" s="10">
        <v>20331210</v>
      </c>
      <c r="E178" s="10"/>
      <c r="F178" s="10"/>
      <c r="G178" s="10"/>
      <c r="H178" s="10"/>
      <c r="I178" s="10"/>
      <c r="J178" s="10">
        <v>100</v>
      </c>
      <c r="K178" s="10"/>
      <c r="L178" s="10"/>
      <c r="M178" s="10"/>
      <c r="N178" s="10"/>
      <c r="O178" s="10"/>
      <c r="P178" s="10">
        <v>100</v>
      </c>
      <c r="Q178" s="10"/>
      <c r="R178" s="10"/>
      <c r="S178" s="10"/>
      <c r="T178" s="10"/>
      <c r="U178" s="10"/>
      <c r="V178" s="10">
        <v>100</v>
      </c>
      <c r="W178" s="182"/>
      <c r="X178" s="182"/>
      <c r="Y178" s="182"/>
      <c r="Z178" s="182"/>
      <c r="AA178" s="182"/>
      <c r="AB178" s="182"/>
    </row>
    <row xmlns:x14ac="http://schemas.microsoft.com/office/spreadsheetml/2009/9/ac" r="179" ht="15.75" x14ac:dyDescent="0.25">
      <c r="A179" s="182" t="s">
        <v>159</v>
      </c>
      <c r="B179" s="10">
        <v>2010</v>
      </c>
      <c r="C179" s="182" t="s">
        <v>18</v>
      </c>
      <c r="D179" s="10">
        <v>20904886</v>
      </c>
      <c r="E179" s="10"/>
      <c r="F179" s="10"/>
      <c r="G179" s="10"/>
      <c r="H179" s="10"/>
      <c r="I179" s="10"/>
      <c r="J179" s="10">
        <v>100</v>
      </c>
      <c r="K179" s="10"/>
      <c r="L179" s="10"/>
      <c r="M179" s="10"/>
      <c r="N179" s="10"/>
      <c r="O179" s="10"/>
      <c r="P179" s="10">
        <v>100</v>
      </c>
      <c r="Q179" s="10"/>
      <c r="R179" s="10"/>
      <c r="S179" s="10"/>
      <c r="T179" s="10"/>
      <c r="U179" s="10"/>
      <c r="V179" s="10">
        <v>100</v>
      </c>
      <c r="W179" s="182"/>
      <c r="X179" s="182"/>
      <c r="Y179" s="182"/>
      <c r="Z179" s="182"/>
      <c r="AA179" s="182"/>
      <c r="AB179" s="182"/>
    </row>
    <row xmlns:x14ac="http://schemas.microsoft.com/office/spreadsheetml/2009/9/ac" r="180" ht="15.75" x14ac:dyDescent="0.25">
      <c r="A180" s="182" t="s">
        <v>159</v>
      </c>
      <c r="B180" s="10">
        <v>2011</v>
      </c>
      <c r="C180" s="182" t="s">
        <v>18</v>
      </c>
      <c r="D180" s="10">
        <v>21489768</v>
      </c>
      <c r="E180" s="10"/>
      <c r="F180" s="10"/>
      <c r="G180" s="10"/>
      <c r="H180" s="10"/>
      <c r="I180" s="10"/>
      <c r="J180" s="10">
        <v>100</v>
      </c>
      <c r="K180" s="10"/>
      <c r="L180" s="10"/>
      <c r="M180" s="10"/>
      <c r="N180" s="10"/>
      <c r="O180" s="10"/>
      <c r="P180" s="10">
        <v>100</v>
      </c>
      <c r="Q180" s="10"/>
      <c r="R180" s="10"/>
      <c r="S180" s="10"/>
      <c r="T180" s="10"/>
      <c r="U180" s="10"/>
      <c r="V180" s="10">
        <v>100</v>
      </c>
      <c r="W180" s="182"/>
      <c r="X180" s="182"/>
      <c r="Y180" s="182"/>
      <c r="Z180" s="182"/>
      <c r="AA180" s="182"/>
      <c r="AB180" s="182"/>
    </row>
    <row xmlns:x14ac="http://schemas.microsoft.com/office/spreadsheetml/2009/9/ac" r="181" ht="15.75" x14ac:dyDescent="0.25">
      <c r="A181" s="182" t="s">
        <v>159</v>
      </c>
      <c r="B181" s="10">
        <v>2012</v>
      </c>
      <c r="C181" s="182" t="s">
        <v>18</v>
      </c>
      <c r="D181" s="10">
        <v>22136252</v>
      </c>
      <c r="E181" s="10">
        <v>75.529826666666665</v>
      </c>
      <c r="F181" s="10">
        <v>67.463835000000003</v>
      </c>
      <c r="G181" s="10">
        <v>47.94251666666667</v>
      </c>
      <c r="H181" s="10">
        <v>19.52131833333333</v>
      </c>
      <c r="I181" s="10">
        <v>32.536164999999997</v>
      </c>
      <c r="J181" s="10">
        <v>0</v>
      </c>
      <c r="K181" s="10">
        <v>71.18323333333332</v>
      </c>
      <c r="L181" s="10">
        <v>63.137810000000002</v>
      </c>
      <c r="M181" s="10">
        <v>42.518436666666673</v>
      </c>
      <c r="N181" s="10">
        <v>20.619373333333339</v>
      </c>
      <c r="O181" s="10">
        <v>36.862189999999998</v>
      </c>
      <c r="P181" s="10">
        <v>0</v>
      </c>
      <c r="Q181" s="10">
        <v>45.907393333333339</v>
      </c>
      <c r="R181" s="10">
        <v>41.606250000000003</v>
      </c>
      <c r="S181" s="10">
        <v>27.881003333333339</v>
      </c>
      <c r="T181" s="10">
        <v>13.725246666666671</v>
      </c>
      <c r="U181" s="10">
        <v>58.393749999999997</v>
      </c>
      <c r="V181" s="10">
        <v>0</v>
      </c>
      <c r="W181" s="182"/>
      <c r="X181" s="182"/>
      <c r="Y181" s="182"/>
      <c r="Z181" s="182"/>
      <c r="AA181" s="182"/>
      <c r="AB181" s="182"/>
    </row>
    <row xmlns:x14ac="http://schemas.microsoft.com/office/spreadsheetml/2009/9/ac" r="182" ht="15.75" x14ac:dyDescent="0.25">
      <c r="A182" s="182" t="s">
        <v>159</v>
      </c>
      <c r="B182" s="10">
        <v>2013</v>
      </c>
      <c r="C182" s="182" t="s">
        <v>18</v>
      </c>
      <c r="D182" s="10">
        <v>22835412</v>
      </c>
      <c r="E182" s="10">
        <v>75.529826666666665</v>
      </c>
      <c r="F182" s="10">
        <v>67.463835000000003</v>
      </c>
      <c r="G182" s="10">
        <v>47.94251666666667</v>
      </c>
      <c r="H182" s="10">
        <v>19.52131833333333</v>
      </c>
      <c r="I182" s="10">
        <v>32.536164999999997</v>
      </c>
      <c r="J182" s="10">
        <v>0</v>
      </c>
      <c r="K182" s="10">
        <v>71.18323333333332</v>
      </c>
      <c r="L182" s="10">
        <v>63.137810000000002</v>
      </c>
      <c r="M182" s="10">
        <v>42.518436666666673</v>
      </c>
      <c r="N182" s="10">
        <v>20.619373333333339</v>
      </c>
      <c r="O182" s="10">
        <v>36.862189999999998</v>
      </c>
      <c r="P182" s="10">
        <v>0</v>
      </c>
      <c r="Q182" s="10">
        <v>45.907393333333339</v>
      </c>
      <c r="R182" s="10">
        <v>41.606250000000003</v>
      </c>
      <c r="S182" s="10">
        <v>27.881003333333339</v>
      </c>
      <c r="T182" s="10">
        <v>13.725246666666671</v>
      </c>
      <c r="U182" s="10">
        <v>58.393749999999997</v>
      </c>
      <c r="V182" s="10">
        <v>0</v>
      </c>
      <c r="W182" s="182"/>
      <c r="X182" s="182"/>
      <c r="Y182" s="182"/>
      <c r="Z182" s="182"/>
      <c r="AA182" s="182"/>
      <c r="AB182" s="182"/>
    </row>
    <row xmlns:x14ac="http://schemas.microsoft.com/office/spreadsheetml/2009/9/ac" r="183" ht="15.75" x14ac:dyDescent="0.25">
      <c r="A183" s="182" t="s">
        <v>159</v>
      </c>
      <c r="B183" s="10">
        <v>2014</v>
      </c>
      <c r="C183" s="182" t="s">
        <v>18</v>
      </c>
      <c r="D183" s="10">
        <v>23577766</v>
      </c>
      <c r="E183" s="10">
        <v>75.529826666666665</v>
      </c>
      <c r="F183" s="10">
        <v>67.463835000000003</v>
      </c>
      <c r="G183" s="10">
        <v>47.94251666666667</v>
      </c>
      <c r="H183" s="10">
        <v>19.52131833333333</v>
      </c>
      <c r="I183" s="10">
        <v>32.536164999999997</v>
      </c>
      <c r="J183" s="10">
        <v>0</v>
      </c>
      <c r="K183" s="10">
        <v>71.18323333333332</v>
      </c>
      <c r="L183" s="10">
        <v>63.137810000000002</v>
      </c>
      <c r="M183" s="10">
        <v>42.518436666666673</v>
      </c>
      <c r="N183" s="10">
        <v>20.619373333333339</v>
      </c>
      <c r="O183" s="10">
        <v>36.862189999999998</v>
      </c>
      <c r="P183" s="10">
        <v>0</v>
      </c>
      <c r="Q183" s="10">
        <v>45.907393333333339</v>
      </c>
      <c r="R183" s="10">
        <v>41.606250000000003</v>
      </c>
      <c r="S183" s="10">
        <v>27.881003333333339</v>
      </c>
      <c r="T183" s="10">
        <v>13.725246666666671</v>
      </c>
      <c r="U183" s="10">
        <v>58.393749999999997</v>
      </c>
      <c r="V183" s="10">
        <v>0</v>
      </c>
      <c r="W183" s="182"/>
      <c r="X183" s="182"/>
      <c r="Y183" s="182"/>
      <c r="Z183" s="182"/>
      <c r="AA183" s="182"/>
      <c r="AB183" s="182"/>
    </row>
    <row xmlns:x14ac="http://schemas.microsoft.com/office/spreadsheetml/2009/9/ac" r="184" ht="15.75" x14ac:dyDescent="0.25">
      <c r="A184" s="182" t="s">
        <v>159</v>
      </c>
      <c r="B184" s="10">
        <v>2015</v>
      </c>
      <c r="C184" s="182" t="s">
        <v>18</v>
      </c>
      <c r="D184" s="10">
        <v>24372674</v>
      </c>
      <c r="E184" s="10">
        <v>75.529826666666665</v>
      </c>
      <c r="F184" s="10">
        <v>67.463835000000003</v>
      </c>
      <c r="G184" s="10">
        <v>47.94251666666667</v>
      </c>
      <c r="H184" s="10">
        <v>19.52131833333333</v>
      </c>
      <c r="I184" s="10">
        <v>32.536164999999997</v>
      </c>
      <c r="J184" s="10">
        <v>0</v>
      </c>
      <c r="K184" s="10">
        <v>71.18323333333332</v>
      </c>
      <c r="L184" s="10">
        <v>63.137810000000002</v>
      </c>
      <c r="M184" s="10">
        <v>42.518436666666673</v>
      </c>
      <c r="N184" s="10">
        <v>20.619373333333339</v>
      </c>
      <c r="O184" s="10">
        <v>36.862189999999998</v>
      </c>
      <c r="P184" s="10">
        <v>0</v>
      </c>
      <c r="Q184" s="10">
        <v>45.907393333333339</v>
      </c>
      <c r="R184" s="10">
        <v>41.606250000000003</v>
      </c>
      <c r="S184" s="10">
        <v>27.881003333333339</v>
      </c>
      <c r="T184" s="10">
        <v>13.725246666666671</v>
      </c>
      <c r="U184" s="10">
        <v>58.393749999999997</v>
      </c>
      <c r="V184" s="10">
        <v>0</v>
      </c>
      <c r="W184" s="182"/>
      <c r="X184" s="182"/>
      <c r="Y184" s="182"/>
      <c r="Z184" s="182"/>
      <c r="AA184" s="182"/>
      <c r="AB184" s="182"/>
    </row>
    <row xmlns:x14ac="http://schemas.microsoft.com/office/spreadsheetml/2009/9/ac" r="185" ht="15.75" x14ac:dyDescent="0.25">
      <c r="A185" s="182" t="s">
        <v>159</v>
      </c>
      <c r="B185" s="10">
        <v>2016</v>
      </c>
      <c r="C185" s="182" t="s">
        <v>18</v>
      </c>
      <c r="D185" s="10">
        <v>25213256</v>
      </c>
      <c r="E185" s="10">
        <v>75.529826666666665</v>
      </c>
      <c r="F185" s="10">
        <v>67.463835000000003</v>
      </c>
      <c r="G185" s="10">
        <v>47.94251666666667</v>
      </c>
      <c r="H185" s="10">
        <v>19.52131833333333</v>
      </c>
      <c r="I185" s="10">
        <v>32.536164999999997</v>
      </c>
      <c r="J185" s="10">
        <v>0</v>
      </c>
      <c r="K185" s="10">
        <v>71.18323333333332</v>
      </c>
      <c r="L185" s="10">
        <v>63.137810000000002</v>
      </c>
      <c r="M185" s="10">
        <v>42.518436666666673</v>
      </c>
      <c r="N185" s="10">
        <v>20.619373333333339</v>
      </c>
      <c r="O185" s="10">
        <v>36.862189999999998</v>
      </c>
      <c r="P185" s="10">
        <v>0</v>
      </c>
      <c r="Q185" s="10">
        <v>45.907393333333339</v>
      </c>
      <c r="R185" s="10">
        <v>41.606250000000003</v>
      </c>
      <c r="S185" s="10">
        <v>27.881003333333339</v>
      </c>
      <c r="T185" s="10">
        <v>13.725246666666671</v>
      </c>
      <c r="U185" s="10">
        <v>58.393749999999997</v>
      </c>
      <c r="V185" s="10">
        <v>0</v>
      </c>
      <c r="W185" s="182"/>
      <c r="X185" s="182"/>
      <c r="Y185" s="182"/>
      <c r="Z185" s="182"/>
      <c r="AA185" s="182"/>
      <c r="AB185" s="182"/>
    </row>
    <row xmlns:x14ac="http://schemas.microsoft.com/office/spreadsheetml/2009/9/ac" r="186" ht="15.75" x14ac:dyDescent="0.25">
      <c r="A186" s="182" t="s">
        <v>159</v>
      </c>
      <c r="B186" s="10">
        <v>2017</v>
      </c>
      <c r="C186" s="182" t="s">
        <v>18</v>
      </c>
      <c r="D186" s="10">
        <v>26095276</v>
      </c>
      <c r="E186" s="10">
        <v>75.529826666666665</v>
      </c>
      <c r="F186" s="10">
        <v>67.463835000000003</v>
      </c>
      <c r="G186" s="10">
        <v>47.94251666666667</v>
      </c>
      <c r="H186" s="10">
        <v>19.52131833333333</v>
      </c>
      <c r="I186" s="10">
        <v>32.536164999999997</v>
      </c>
      <c r="J186" s="10">
        <v>0</v>
      </c>
      <c r="K186" s="10">
        <v>71.18323333333332</v>
      </c>
      <c r="L186" s="10">
        <v>63.137810000000002</v>
      </c>
      <c r="M186" s="10">
        <v>42.518436666666673</v>
      </c>
      <c r="N186" s="10">
        <v>20.619373333333339</v>
      </c>
      <c r="O186" s="10">
        <v>36.862189999999998</v>
      </c>
      <c r="P186" s="10">
        <v>0</v>
      </c>
      <c r="Q186" s="10">
        <v>45.907393333333339</v>
      </c>
      <c r="R186" s="10">
        <v>41.606250000000003</v>
      </c>
      <c r="S186" s="10">
        <v>27.881003333333339</v>
      </c>
      <c r="T186" s="10">
        <v>13.725246666666671</v>
      </c>
      <c r="U186" s="10">
        <v>58.393749999999997</v>
      </c>
      <c r="V186" s="10">
        <v>0</v>
      </c>
      <c r="W186" s="182"/>
      <c r="X186" s="182"/>
      <c r="Y186" s="182"/>
      <c r="Z186" s="182"/>
      <c r="AA186" s="182"/>
      <c r="AB186" s="182"/>
    </row>
    <row xmlns:x14ac="http://schemas.microsoft.com/office/spreadsheetml/2009/9/ac" r="187" ht="15.75" x14ac:dyDescent="0.25">
      <c r="A187" s="182" t="s">
        <v>159</v>
      </c>
      <c r="B187" s="10">
        <v>2018</v>
      </c>
      <c r="C187" s="182" t="s">
        <v>18</v>
      </c>
      <c r="D187" s="10">
        <v>26972970</v>
      </c>
      <c r="E187" s="10">
        <v>75.529826666666665</v>
      </c>
      <c r="F187" s="10">
        <v>67.463835000000003</v>
      </c>
      <c r="G187" s="10">
        <v>47.94251666666667</v>
      </c>
      <c r="H187" s="10">
        <v>19.52131833333333</v>
      </c>
      <c r="I187" s="10">
        <v>32.536164999999997</v>
      </c>
      <c r="J187" s="10">
        <v>0</v>
      </c>
      <c r="K187" s="10">
        <v>71.18323333333332</v>
      </c>
      <c r="L187" s="10">
        <v>63.137810000000002</v>
      </c>
      <c r="M187" s="10">
        <v>42.518436666666673</v>
      </c>
      <c r="N187" s="10">
        <v>20.619373333333339</v>
      </c>
      <c r="O187" s="10">
        <v>36.862189999999998</v>
      </c>
      <c r="P187" s="10">
        <v>0</v>
      </c>
      <c r="Q187" s="10">
        <v>45.907393333333339</v>
      </c>
      <c r="R187" s="10">
        <v>41.606250000000003</v>
      </c>
      <c r="S187" s="10">
        <v>27.881003333333339</v>
      </c>
      <c r="T187" s="10">
        <v>13.725246666666671</v>
      </c>
      <c r="U187" s="10">
        <v>58.393749999999997</v>
      </c>
      <c r="V187" s="10">
        <v>0</v>
      </c>
      <c r="W187" s="182"/>
      <c r="X187" s="182"/>
      <c r="Y187" s="182"/>
      <c r="Z187" s="182"/>
      <c r="AA187" s="182"/>
      <c r="AB187" s="182"/>
    </row>
    <row xmlns:x14ac="http://schemas.microsoft.com/office/spreadsheetml/2009/9/ac" r="188" ht="15.75" x14ac:dyDescent="0.25">
      <c r="A188" s="182" t="s">
        <v>159</v>
      </c>
      <c r="B188" s="10">
        <v>2019</v>
      </c>
      <c r="C188" s="182" t="s">
        <v>18</v>
      </c>
      <c r="D188" s="10">
        <v>27821904</v>
      </c>
      <c r="E188" s="10">
        <v>75.529826666666665</v>
      </c>
      <c r="F188" s="10">
        <v>67.463835000000003</v>
      </c>
      <c r="G188" s="10">
        <v>47.94251666666667</v>
      </c>
      <c r="H188" s="10">
        <v>19.52131833333333</v>
      </c>
      <c r="I188" s="10">
        <v>32.536164999999997</v>
      </c>
      <c r="J188" s="10">
        <v>0</v>
      </c>
      <c r="K188" s="10">
        <v>71.18323333333332</v>
      </c>
      <c r="L188" s="10">
        <v>63.137810000000002</v>
      </c>
      <c r="M188" s="10">
        <v>42.518436666666673</v>
      </c>
      <c r="N188" s="10">
        <v>20.619373333333339</v>
      </c>
      <c r="O188" s="10">
        <v>36.862189999999998</v>
      </c>
      <c r="P188" s="10">
        <v>0</v>
      </c>
      <c r="Q188" s="10">
        <v>45.907393333333339</v>
      </c>
      <c r="R188" s="10">
        <v>41.606250000000003</v>
      </c>
      <c r="S188" s="10">
        <v>27.881003333333339</v>
      </c>
      <c r="T188" s="10">
        <v>13.725246666666671</v>
      </c>
      <c r="U188" s="10">
        <v>58.393749999999997</v>
      </c>
      <c r="V188" s="10">
        <v>0</v>
      </c>
      <c r="W188" s="182"/>
      <c r="X188" s="182"/>
      <c r="Y188" s="182"/>
      <c r="Z188" s="182"/>
      <c r="AA188" s="182"/>
      <c r="AB188" s="182"/>
    </row>
    <row xmlns:x14ac="http://schemas.microsoft.com/office/spreadsheetml/2009/9/ac" r="189" ht="15.75" x14ac:dyDescent="0.25">
      <c r="A189" s="182" t="s">
        <v>159</v>
      </c>
      <c r="B189" s="10">
        <v>2020</v>
      </c>
      <c r="C189" s="182" t="s">
        <v>18</v>
      </c>
      <c r="D189" s="10">
        <v>28664432</v>
      </c>
      <c r="E189" s="10">
        <v>75.529826666666665</v>
      </c>
      <c r="F189" s="10">
        <v>67.463835000000003</v>
      </c>
      <c r="G189" s="10">
        <v>47.94251666666667</v>
      </c>
      <c r="H189" s="10">
        <v>19.52131833333333</v>
      </c>
      <c r="I189" s="10">
        <v>32.536164999999997</v>
      </c>
      <c r="J189" s="10">
        <v>0</v>
      </c>
      <c r="K189" s="10">
        <v>71.18323333333332</v>
      </c>
      <c r="L189" s="10">
        <v>63.137810000000002</v>
      </c>
      <c r="M189" s="10">
        <v>42.518436666666673</v>
      </c>
      <c r="N189" s="10">
        <v>20.619373333333339</v>
      </c>
      <c r="O189" s="10">
        <v>36.862189999999998</v>
      </c>
      <c r="P189" s="10">
        <v>0</v>
      </c>
      <c r="Q189" s="10">
        <v>45.907393333333339</v>
      </c>
      <c r="R189" s="10">
        <v>41.606250000000003</v>
      </c>
      <c r="S189" s="10">
        <v>27.881003333333339</v>
      </c>
      <c r="T189" s="10">
        <v>13.725246666666671</v>
      </c>
      <c r="U189" s="10">
        <v>58.393749999999997</v>
      </c>
      <c r="V189" s="10">
        <v>0</v>
      </c>
      <c r="W189" s="182"/>
      <c r="X189" s="182"/>
      <c r="Y189" s="182"/>
      <c r="Z189" s="182"/>
      <c r="AA189" s="182"/>
      <c r="AB189" s="182"/>
    </row>
    <row xmlns:x14ac="http://schemas.microsoft.com/office/spreadsheetml/2009/9/ac" r="190" ht="15.75" x14ac:dyDescent="0.25">
      <c r="A190" s="182" t="s">
        <v>159</v>
      </c>
      <c r="B190" s="10">
        <v>2021</v>
      </c>
      <c r="C190" s="182" t="s">
        <v>18</v>
      </c>
      <c r="D190" s="10">
        <v>29526678</v>
      </c>
      <c r="E190" s="10">
        <v>75.529826666666665</v>
      </c>
      <c r="F190" s="10">
        <v>67.463835000000003</v>
      </c>
      <c r="G190" s="10">
        <v>47.94251666666667</v>
      </c>
      <c r="H190" s="10">
        <v>19.52131833333333</v>
      </c>
      <c r="I190" s="10">
        <v>32.536164999999997</v>
      </c>
      <c r="J190" s="10">
        <v>0</v>
      </c>
      <c r="K190" s="10">
        <v>71.18323333333332</v>
      </c>
      <c r="L190" s="10">
        <v>63.137810000000002</v>
      </c>
      <c r="M190" s="10">
        <v>42.518436666666673</v>
      </c>
      <c r="N190" s="10">
        <v>20.619373333333339</v>
      </c>
      <c r="O190" s="10">
        <v>36.862189999999998</v>
      </c>
      <c r="P190" s="10">
        <v>0</v>
      </c>
      <c r="Q190" s="10">
        <v>45.907393333333339</v>
      </c>
      <c r="R190" s="10">
        <v>41.606250000000003</v>
      </c>
      <c r="S190" s="10">
        <v>27.881003333333339</v>
      </c>
      <c r="T190" s="10">
        <v>13.725246666666671</v>
      </c>
      <c r="U190" s="10">
        <v>58.393749999999997</v>
      </c>
      <c r="V190" s="10">
        <v>0</v>
      </c>
      <c r="W190" s="182"/>
      <c r="X190" s="182"/>
      <c r="Y190" s="182"/>
      <c r="Z190" s="182"/>
      <c r="AA190" s="182"/>
      <c r="AB190" s="182"/>
    </row>
    <row xmlns:x14ac="http://schemas.microsoft.com/office/spreadsheetml/2009/9/ac" r="191" ht="15.75" x14ac:dyDescent="0.25">
      <c r="A191" s="182" t="s">
        <v>159</v>
      </c>
      <c r="B191" s="10">
        <v>2022</v>
      </c>
      <c r="C191" s="182" t="s">
        <v>18</v>
      </c>
      <c r="D191" s="10">
        <v>30375436</v>
      </c>
      <c r="E191" s="10">
        <v>75.529826666666665</v>
      </c>
      <c r="F191" s="10">
        <v>67.463835000000003</v>
      </c>
      <c r="G191" s="10">
        <v>47.94251666666667</v>
      </c>
      <c r="H191" s="10">
        <v>19.52131833333333</v>
      </c>
      <c r="I191" s="10">
        <v>32.536164999999997</v>
      </c>
      <c r="J191" s="10">
        <v>0</v>
      </c>
      <c r="K191" s="10">
        <v>71.18323333333332</v>
      </c>
      <c r="L191" s="10">
        <v>63.137810000000002</v>
      </c>
      <c r="M191" s="10">
        <v>42.518436666666673</v>
      </c>
      <c r="N191" s="10">
        <v>20.619373333333339</v>
      </c>
      <c r="O191" s="10">
        <v>36.862189999999998</v>
      </c>
      <c r="P191" s="10">
        <v>0</v>
      </c>
      <c r="Q191" s="10">
        <v>45.907393333333339</v>
      </c>
      <c r="R191" s="10">
        <v>41.606250000000003</v>
      </c>
      <c r="S191" s="10">
        <v>27.881003333333339</v>
      </c>
      <c r="T191" s="10">
        <v>13.725246666666671</v>
      </c>
      <c r="U191" s="10">
        <v>58.393749999999997</v>
      </c>
      <c r="V191" s="10">
        <v>0</v>
      </c>
      <c r="W191" s="182"/>
      <c r="X191" s="182"/>
      <c r="Y191" s="182"/>
      <c r="Z191" s="182"/>
      <c r="AA191" s="182"/>
      <c r="AB191" s="182"/>
    </row>
    <row xmlns:x14ac="http://schemas.microsoft.com/office/spreadsheetml/2009/9/ac" r="192" ht="15.75" x14ac:dyDescent="0.25">
      <c r="A192" s="182" t="s">
        <v>159</v>
      </c>
      <c r="B192" s="10">
        <v>2023</v>
      </c>
      <c r="C192" s="182" t="s">
        <v>18</v>
      </c>
      <c r="D192" s="10">
        <v>29942664</v>
      </c>
      <c r="E192" s="10">
        <v>75.529826666666665</v>
      </c>
      <c r="F192" s="10">
        <v>67.463835000000003</v>
      </c>
      <c r="G192" s="10">
        <v>47.94251666666667</v>
      </c>
      <c r="H192" s="10">
        <v>19.52131833333333</v>
      </c>
      <c r="I192" s="10">
        <v>32.536164999999997</v>
      </c>
      <c r="J192" s="10">
        <v>0</v>
      </c>
      <c r="K192" s="10">
        <v>71.18323333333332</v>
      </c>
      <c r="L192" s="10">
        <v>63.137810000000002</v>
      </c>
      <c r="M192" s="10">
        <v>42.518436666666673</v>
      </c>
      <c r="N192" s="10">
        <v>20.619373333333339</v>
      </c>
      <c r="O192" s="10">
        <v>36.862189999999998</v>
      </c>
      <c r="P192" s="10">
        <v>0</v>
      </c>
      <c r="Q192" s="10">
        <v>45.907393333333339</v>
      </c>
      <c r="R192" s="10">
        <v>41.606250000000003</v>
      </c>
      <c r="S192" s="10">
        <v>27.881003333333339</v>
      </c>
      <c r="T192" s="10">
        <v>13.725246666666671</v>
      </c>
      <c r="U192" s="10">
        <v>58.393749999999997</v>
      </c>
      <c r="V192" s="10">
        <v>0</v>
      </c>
      <c r="W192" s="182"/>
      <c r="X192" s="182"/>
      <c r="Y192" s="182"/>
      <c r="Z192" s="182"/>
      <c r="AA192" s="182"/>
      <c r="AB192" s="182"/>
    </row>
    <row xmlns:x14ac="http://schemas.microsoft.com/office/spreadsheetml/2009/9/ac" r="193" ht="15.75" x14ac:dyDescent="0.25">
      <c r="A193" s="182" t="s">
        <v>159</v>
      </c>
      <c r="B193" s="10">
        <v>2024</v>
      </c>
      <c r="C193" s="182" t="s">
        <v>18</v>
      </c>
      <c r="D193" s="10"/>
      <c r="E193" s="10"/>
      <c r="F193" s="10"/>
      <c r="G193" s="10"/>
      <c r="H193" s="10"/>
      <c r="I193" s="10"/>
      <c r="J193" s="10"/>
      <c r="K193" s="10"/>
      <c r="L193" s="10"/>
      <c r="M193" s="10"/>
      <c r="N193" s="10"/>
      <c r="O193" s="10"/>
      <c r="P193" s="10"/>
      <c r="Q193" s="10"/>
      <c r="R193" s="10"/>
      <c r="S193" s="10"/>
      <c r="T193" s="10"/>
      <c r="U193" s="10"/>
      <c r="V193" s="10"/>
      <c r="W193" s="182"/>
      <c r="X193" s="182"/>
      <c r="Y193" s="182"/>
      <c r="Z193" s="182"/>
      <c r="AA193" s="182"/>
      <c r="AB193" s="182"/>
    </row>
    <row xmlns:x14ac="http://schemas.microsoft.com/office/spreadsheetml/2009/9/ac" r="194" ht="15.75" x14ac:dyDescent="0.25">
      <c r="A194" s="182" t="s">
        <v>159</v>
      </c>
      <c r="B194" s="10">
        <v>2025</v>
      </c>
      <c r="C194" s="182" t="s">
        <v>18</v>
      </c>
      <c r="D194" s="10"/>
      <c r="E194" s="10"/>
      <c r="F194" s="10"/>
      <c r="G194" s="10"/>
      <c r="H194" s="10"/>
      <c r="I194" s="10"/>
      <c r="J194" s="10"/>
      <c r="K194" s="10"/>
      <c r="L194" s="10"/>
      <c r="M194" s="10"/>
      <c r="N194" s="10"/>
      <c r="O194" s="10"/>
      <c r="P194" s="10"/>
      <c r="Q194" s="10"/>
      <c r="R194" s="10"/>
      <c r="S194" s="10"/>
      <c r="T194" s="10"/>
      <c r="U194" s="10"/>
      <c r="V194" s="10"/>
      <c r="W194" s="182"/>
      <c r="X194" s="182"/>
      <c r="Y194" s="182"/>
      <c r="Z194" s="182"/>
      <c r="AA194" s="182"/>
      <c r="AB194" s="182"/>
    </row>
    <row xmlns:x14ac="http://schemas.microsoft.com/office/spreadsheetml/2009/9/ac" r="195" ht="15.75" x14ac:dyDescent="0.25">
      <c r="A195" s="182" t="s">
        <v>159</v>
      </c>
      <c r="B195" s="10">
        <v>2026</v>
      </c>
      <c r="C195" s="182" t="s">
        <v>18</v>
      </c>
      <c r="D195" s="10"/>
      <c r="E195" s="10"/>
      <c r="F195" s="10"/>
      <c r="G195" s="10"/>
      <c r="H195" s="10"/>
      <c r="I195" s="10"/>
      <c r="J195" s="10"/>
      <c r="K195" s="10"/>
      <c r="L195" s="10"/>
      <c r="M195" s="10"/>
      <c r="N195" s="10"/>
      <c r="O195" s="10"/>
      <c r="P195" s="10"/>
      <c r="Q195" s="10"/>
      <c r="R195" s="10"/>
      <c r="S195" s="10"/>
      <c r="T195" s="10"/>
      <c r="U195" s="10"/>
      <c r="V195" s="10"/>
      <c r="W195" s="182"/>
      <c r="X195" s="182"/>
      <c r="Y195" s="182"/>
      <c r="Z195" s="182"/>
      <c r="AA195" s="182"/>
      <c r="AB195" s="182"/>
    </row>
    <row xmlns:x14ac="http://schemas.microsoft.com/office/spreadsheetml/2009/9/ac" r="196" ht="15.75" x14ac:dyDescent="0.25">
      <c r="A196" s="182" t="s">
        <v>159</v>
      </c>
      <c r="B196" s="10">
        <v>2027</v>
      </c>
      <c r="C196" s="182" t="s">
        <v>18</v>
      </c>
      <c r="D196" s="10"/>
      <c r="E196" s="10"/>
      <c r="F196" s="10"/>
      <c r="G196" s="10"/>
      <c r="H196" s="10"/>
      <c r="I196" s="10"/>
      <c r="J196" s="10"/>
      <c r="K196" s="10"/>
      <c r="L196" s="10"/>
      <c r="M196" s="10"/>
      <c r="N196" s="10"/>
      <c r="O196" s="10"/>
      <c r="P196" s="10"/>
      <c r="Q196" s="10"/>
      <c r="R196" s="10"/>
      <c r="S196" s="10"/>
      <c r="T196" s="10"/>
      <c r="U196" s="10"/>
      <c r="V196" s="10"/>
      <c r="W196" s="182"/>
      <c r="X196" s="182"/>
      <c r="Y196" s="182"/>
      <c r="Z196" s="182"/>
      <c r="AA196" s="182"/>
      <c r="AB196" s="182"/>
    </row>
    <row xmlns:x14ac="http://schemas.microsoft.com/office/spreadsheetml/2009/9/ac" r="197" ht="15.75" x14ac:dyDescent="0.25">
      <c r="A197" s="182" t="s">
        <v>159</v>
      </c>
      <c r="B197" s="10">
        <v>2028</v>
      </c>
      <c r="C197" s="182" t="s">
        <v>18</v>
      </c>
      <c r="D197" s="10"/>
      <c r="E197" s="10"/>
      <c r="F197" s="10"/>
      <c r="G197" s="10"/>
      <c r="H197" s="10"/>
      <c r="I197" s="10"/>
      <c r="J197" s="10"/>
      <c r="K197" s="10"/>
      <c r="L197" s="10"/>
      <c r="M197" s="10"/>
      <c r="N197" s="10"/>
      <c r="O197" s="10"/>
      <c r="P197" s="10"/>
      <c r="Q197" s="10"/>
      <c r="R197" s="10"/>
      <c r="S197" s="10"/>
      <c r="T197" s="10"/>
      <c r="U197" s="10"/>
      <c r="V197" s="10"/>
      <c r="W197" s="182"/>
      <c r="X197" s="182"/>
      <c r="Y197" s="182"/>
      <c r="Z197" s="182"/>
      <c r="AA197" s="182"/>
      <c r="AB197" s="182"/>
    </row>
    <row xmlns:x14ac="http://schemas.microsoft.com/office/spreadsheetml/2009/9/ac" r="198" ht="15.75" x14ac:dyDescent="0.25">
      <c r="A198" s="182" t="s">
        <v>159</v>
      </c>
      <c r="B198" s="10">
        <v>2029</v>
      </c>
      <c r="C198" s="182" t="s">
        <v>18</v>
      </c>
      <c r="D198" s="10"/>
      <c r="E198" s="10"/>
      <c r="F198" s="10"/>
      <c r="G198" s="10"/>
      <c r="H198" s="10"/>
      <c r="I198" s="10"/>
      <c r="J198" s="10"/>
      <c r="K198" s="10"/>
      <c r="L198" s="10"/>
      <c r="M198" s="10"/>
      <c r="N198" s="10"/>
      <c r="O198" s="10"/>
      <c r="P198" s="10"/>
      <c r="Q198" s="10"/>
      <c r="R198" s="10"/>
      <c r="S198" s="10"/>
      <c r="T198" s="10"/>
      <c r="U198" s="10"/>
      <c r="V198" s="10"/>
      <c r="W198" s="182"/>
      <c r="X198" s="182"/>
      <c r="Y198" s="182"/>
      <c r="Z198" s="182"/>
      <c r="AA198" s="182"/>
      <c r="AB198" s="182"/>
    </row>
    <row xmlns:x14ac="http://schemas.microsoft.com/office/spreadsheetml/2009/9/ac" r="199" ht="15.75" x14ac:dyDescent="0.25">
      <c r="A199" s="182" t="s">
        <v>159</v>
      </c>
      <c r="B199" s="10">
        <v>2030</v>
      </c>
      <c r="C199" s="182" t="s">
        <v>18</v>
      </c>
      <c r="D199" s="10"/>
      <c r="E199" s="10"/>
      <c r="F199" s="10"/>
      <c r="G199" s="10"/>
      <c r="H199" s="10"/>
      <c r="I199" s="10"/>
      <c r="J199" s="10"/>
      <c r="K199" s="10"/>
      <c r="L199" s="10"/>
      <c r="M199" s="10"/>
      <c r="N199" s="10"/>
      <c r="O199" s="10"/>
      <c r="P199" s="10"/>
      <c r="Q199" s="10"/>
      <c r="R199" s="10"/>
      <c r="S199" s="10"/>
      <c r="T199" s="10"/>
      <c r="U199" s="10"/>
      <c r="V199" s="10"/>
      <c r="W199" s="182"/>
      <c r="X199" s="182"/>
      <c r="Y199" s="182"/>
      <c r="Z199" s="182"/>
      <c r="AA199" s="182"/>
      <c r="AB199" s="182"/>
    </row>
    <row xmlns:x14ac="http://schemas.microsoft.com/office/spreadsheetml/2009/9/ac" r="200" ht="15.75" x14ac:dyDescent="0.25">
      <c r="A200" s="182"/>
      <c r="B200" s="183"/>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c r="AA200" s="182"/>
      <c r="AB200" s="182"/>
    </row>
    <row xmlns:x14ac="http://schemas.microsoft.com/office/spreadsheetml/2009/9/ac" r="201" ht="15.75" x14ac:dyDescent="0.25">
      <c r="A201" s="182"/>
      <c r="B201" s="183"/>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c r="AA201" s="182"/>
      <c r="AB201" s="182"/>
    </row>
    <row xmlns:x14ac="http://schemas.microsoft.com/office/spreadsheetml/2009/9/ac" r="202" ht="15.75" x14ac:dyDescent="0.25">
      <c r="A202" s="182"/>
      <c r="B202" s="183"/>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c r="AA202" s="182"/>
      <c r="AB202" s="182"/>
    </row>
    <row xmlns:x14ac="http://schemas.microsoft.com/office/spreadsheetml/2009/9/ac" r="203" ht="15.75" x14ac:dyDescent="0.25">
      <c r="A203" s="182"/>
      <c r="B203" s="183"/>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c r="AA203" s="182"/>
      <c r="AB203" s="182"/>
    </row>
    <row xmlns:x14ac="http://schemas.microsoft.com/office/spreadsheetml/2009/9/ac" r="204" ht="15.75" x14ac:dyDescent="0.25">
      <c r="A204" s="182"/>
      <c r="B204" s="183"/>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c r="AA204" s="182"/>
      <c r="AB204" s="182"/>
    </row>
    <row xmlns:x14ac="http://schemas.microsoft.com/office/spreadsheetml/2009/9/ac" r="205" ht="15.75" x14ac:dyDescent="0.25">
      <c r="A205" s="182"/>
      <c r="B205" s="183"/>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c r="AA205" s="182"/>
      <c r="AB205" s="182"/>
    </row>
    <row xmlns:x14ac="http://schemas.microsoft.com/office/spreadsheetml/2009/9/ac" r="206" ht="15.75" x14ac:dyDescent="0.25">
      <c r="A206" s="182"/>
      <c r="B206" s="183"/>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c r="AA206" s="182"/>
      <c r="AB206" s="182"/>
    </row>
    <row xmlns:x14ac="http://schemas.microsoft.com/office/spreadsheetml/2009/9/ac" r="207" ht="15.75" x14ac:dyDescent="0.25">
      <c r="A207" s="182"/>
      <c r="B207" s="183"/>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c r="AA207" s="182"/>
      <c r="AB207" s="182"/>
    </row>
    <row xmlns:x14ac="http://schemas.microsoft.com/office/spreadsheetml/2009/9/ac" r="208" ht="15.75" x14ac:dyDescent="0.25">
      <c r="A208" s="182"/>
      <c r="B208" s="183"/>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c r="AA208" s="182"/>
      <c r="AB208" s="182"/>
    </row>
    <row xmlns:x14ac="http://schemas.microsoft.com/office/spreadsheetml/2009/9/ac" r="209" ht="15.75" x14ac:dyDescent="0.25">
      <c r="A209" s="182"/>
      <c r="B209" s="183"/>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c r="AA209" s="182"/>
      <c r="AB209" s="182"/>
    </row>
    <row xmlns:x14ac="http://schemas.microsoft.com/office/spreadsheetml/2009/9/ac" r="210" ht="15.75" x14ac:dyDescent="0.25">
      <c r="A210" s="182"/>
      <c r="B210" s="183"/>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row>
    <row xmlns:x14ac="http://schemas.microsoft.com/office/spreadsheetml/2009/9/ac" r="211" ht="15.75" x14ac:dyDescent="0.25">
      <c r="A211" s="182"/>
      <c r="B211" s="183"/>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row>
    <row xmlns:x14ac="http://schemas.microsoft.com/office/spreadsheetml/2009/9/ac" r="212" ht="15.75" x14ac:dyDescent="0.25">
      <c r="A212" s="182"/>
      <c r="B212" s="183"/>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row>
    <row xmlns:x14ac="http://schemas.microsoft.com/office/spreadsheetml/2009/9/ac" r="213" ht="15.75" x14ac:dyDescent="0.25">
      <c r="A213" s="182"/>
      <c r="B213" s="183"/>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row>
    <row xmlns:x14ac="http://schemas.microsoft.com/office/spreadsheetml/2009/9/ac" r="214" ht="15.75" x14ac:dyDescent="0.25">
      <c r="A214" s="182"/>
      <c r="B214" s="183"/>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row>
    <row xmlns:x14ac="http://schemas.microsoft.com/office/spreadsheetml/2009/9/ac" r="215" ht="15.75" x14ac:dyDescent="0.25">
      <c r="A215" s="182"/>
      <c r="B215" s="183"/>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c r="AA215" s="182"/>
      <c r="AB215" s="182"/>
    </row>
    <row xmlns:x14ac="http://schemas.microsoft.com/office/spreadsheetml/2009/9/ac" r="216" ht="15.75" x14ac:dyDescent="0.25">
      <c r="A216" s="182"/>
      <c r="B216" s="183"/>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c r="AA216" s="182"/>
      <c r="AB216" s="182"/>
    </row>
    <row xmlns:x14ac="http://schemas.microsoft.com/office/spreadsheetml/2009/9/ac" r="217" ht="15.75" x14ac:dyDescent="0.25">
      <c r="A217" s="182"/>
      <c r="B217" s="183"/>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c r="AA217" s="182"/>
      <c r="AB217" s="182"/>
    </row>
    <row xmlns:x14ac="http://schemas.microsoft.com/office/spreadsheetml/2009/9/ac" r="218" ht="15.75" x14ac:dyDescent="0.25">
      <c r="A218" s="182"/>
      <c r="B218" s="183"/>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c r="AA218" s="182"/>
      <c r="AB218" s="182"/>
    </row>
    <row xmlns:x14ac="http://schemas.microsoft.com/office/spreadsheetml/2009/9/ac" r="219" ht="15.75" x14ac:dyDescent="0.25">
      <c r="A219" s="182"/>
      <c r="B219" s="183"/>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c r="AA219" s="182"/>
      <c r="AB219" s="182"/>
    </row>
    <row xmlns:x14ac="http://schemas.microsoft.com/office/spreadsheetml/2009/9/ac" r="220" ht="15.75" x14ac:dyDescent="0.25">
      <c r="A220" s="182"/>
      <c r="B220" s="183"/>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c r="AA220" s="182"/>
      <c r="AB220" s="182"/>
    </row>
    <row xmlns:x14ac="http://schemas.microsoft.com/office/spreadsheetml/2009/9/ac" r="221" ht="15.75" x14ac:dyDescent="0.25">
      <c r="A221" s="182"/>
      <c r="B221" s="183"/>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c r="AA221" s="182"/>
      <c r="AB221" s="182"/>
    </row>
    <row xmlns:x14ac="http://schemas.microsoft.com/office/spreadsheetml/2009/9/ac" r="222" ht="15.75" x14ac:dyDescent="0.25">
      <c r="A222" s="182"/>
      <c r="B222" s="183"/>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c r="AA222" s="182"/>
      <c r="AB222" s="182"/>
    </row>
    <row xmlns:x14ac="http://schemas.microsoft.com/office/spreadsheetml/2009/9/ac" r="223" ht="15.75" x14ac:dyDescent="0.25">
      <c r="A223" s="182"/>
      <c r="B223" s="183"/>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c r="AA223" s="182"/>
      <c r="AB223" s="182"/>
    </row>
    <row xmlns:x14ac="http://schemas.microsoft.com/office/spreadsheetml/2009/9/ac" r="224" ht="15.75" x14ac:dyDescent="0.25">
      <c r="A224" s="182"/>
      <c r="B224" s="183"/>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c r="AA224" s="182"/>
      <c r="AB224" s="182"/>
    </row>
    <row xmlns:x14ac="http://schemas.microsoft.com/office/spreadsheetml/2009/9/ac" r="225" ht="15.75" x14ac:dyDescent="0.25">
      <c r="A225" s="182"/>
      <c r="B225" s="183"/>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c r="AA225" s="182"/>
      <c r="AB225" s="182"/>
    </row>
    <row xmlns:x14ac="http://schemas.microsoft.com/office/spreadsheetml/2009/9/ac" r="226" ht="15.75" x14ac:dyDescent="0.25">
      <c r="A226" s="182"/>
      <c r="B226" s="183"/>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c r="AA226" s="182"/>
      <c r="AB226" s="182"/>
    </row>
    <row xmlns:x14ac="http://schemas.microsoft.com/office/spreadsheetml/2009/9/ac" r="227" ht="15.75" x14ac:dyDescent="0.25">
      <c r="A227" s="182"/>
      <c r="B227" s="183"/>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c r="AA227" s="182"/>
      <c r="AB227" s="182"/>
    </row>
    <row xmlns:x14ac="http://schemas.microsoft.com/office/spreadsheetml/2009/9/ac" r="228" ht="15.75" x14ac:dyDescent="0.25">
      <c r="A228" s="182"/>
      <c r="B228" s="183"/>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row>
    <row xmlns:x14ac="http://schemas.microsoft.com/office/spreadsheetml/2009/9/ac" r="229" ht="15.75" x14ac:dyDescent="0.25">
      <c r="A229" s="182"/>
      <c r="B229" s="183"/>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row>
    <row xmlns:x14ac="http://schemas.microsoft.com/office/spreadsheetml/2009/9/ac" r="230" ht="15.75" x14ac:dyDescent="0.25">
      <c r="A230" s="182"/>
      <c r="B230" s="183"/>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row>
    <row xmlns:x14ac="http://schemas.microsoft.com/office/spreadsheetml/2009/9/ac" r="231" ht="15.75" x14ac:dyDescent="0.25">
      <c r="A231" s="182"/>
      <c r="B231" s="183"/>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row>
    <row xmlns:x14ac="http://schemas.microsoft.com/office/spreadsheetml/2009/9/ac" r="232" ht="15.75" x14ac:dyDescent="0.25">
      <c r="A232" s="182"/>
      <c r="B232" s="183"/>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row>
    <row xmlns:x14ac="http://schemas.microsoft.com/office/spreadsheetml/2009/9/ac" r="233" ht="15.75" x14ac:dyDescent="0.25">
      <c r="A233" s="182"/>
      <c r="B233" s="183"/>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row>
    <row xmlns:x14ac="http://schemas.microsoft.com/office/spreadsheetml/2009/9/ac" r="234" ht="15.75" x14ac:dyDescent="0.25">
      <c r="A234" s="182"/>
      <c r="B234" s="183"/>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row>
    <row xmlns:x14ac="http://schemas.microsoft.com/office/spreadsheetml/2009/9/ac" r="235" ht="15.75" x14ac:dyDescent="0.25">
      <c r="A235" s="182"/>
      <c r="B235" s="183"/>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row>
    <row xmlns:x14ac="http://schemas.microsoft.com/office/spreadsheetml/2009/9/ac" r="236" ht="15.75" x14ac:dyDescent="0.25">
      <c r="A236" s="182"/>
      <c r="B236" s="183"/>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row>
    <row xmlns:x14ac="http://schemas.microsoft.com/office/spreadsheetml/2009/9/ac" r="237" ht="15.75" x14ac:dyDescent="0.25">
      <c r="A237" s="182"/>
      <c r="B237" s="183"/>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c r="AA237" s="182"/>
    </row>
    <row xmlns:x14ac="http://schemas.microsoft.com/office/spreadsheetml/2009/9/ac" r="238" ht="15.75" x14ac:dyDescent="0.25">
      <c r="A238" s="182"/>
      <c r="B238" s="183"/>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c r="AA238" s="182"/>
    </row>
    <row xmlns:x14ac="http://schemas.microsoft.com/office/spreadsheetml/2009/9/ac" r="239" ht="15.75" x14ac:dyDescent="0.25">
      <c r="A239" s="182"/>
      <c r="B239" s="183"/>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c r="AA239" s="182"/>
    </row>
    <row xmlns:x14ac="http://schemas.microsoft.com/office/spreadsheetml/2009/9/ac" r="240" ht="15.75" x14ac:dyDescent="0.25">
      <c r="A240" s="182"/>
      <c r="B240" s="183"/>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c r="AA240" s="182"/>
    </row>
    <row xmlns:x14ac="http://schemas.microsoft.com/office/spreadsheetml/2009/9/ac" r="241" ht="15.75" x14ac:dyDescent="0.25">
      <c r="A241" s="182"/>
      <c r="B241" s="183"/>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182"/>
    </row>
    <row xmlns:x14ac="http://schemas.microsoft.com/office/spreadsheetml/2009/9/ac" r="242" ht="15.75" x14ac:dyDescent="0.25">
      <c r="A242" s="182"/>
      <c r="B242" s="183"/>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row>
    <row xmlns:x14ac="http://schemas.microsoft.com/office/spreadsheetml/2009/9/ac" r="243" ht="15.75" x14ac:dyDescent="0.25">
      <c r="A243" s="182"/>
      <c r="B243" s="183"/>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row>
    <row xmlns:x14ac="http://schemas.microsoft.com/office/spreadsheetml/2009/9/ac" r="244" ht="15.75" x14ac:dyDescent="0.25">
      <c r="A244" s="182"/>
      <c r="B244" s="183"/>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c r="AA244" s="182"/>
    </row>
    <row xmlns:x14ac="http://schemas.microsoft.com/office/spreadsheetml/2009/9/ac" r="245" ht="15.75" x14ac:dyDescent="0.25">
      <c r="A245" s="182"/>
      <c r="B245" s="183"/>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row>
    <row xmlns:x14ac="http://schemas.microsoft.com/office/spreadsheetml/2009/9/ac" r="246" ht="15.75" x14ac:dyDescent="0.25">
      <c r="A246" s="182"/>
      <c r="B246" s="183"/>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row>
    <row xmlns:x14ac="http://schemas.microsoft.com/office/spreadsheetml/2009/9/ac" r="247" ht="15.75" x14ac:dyDescent="0.25">
      <c r="A247" s="182"/>
      <c r="B247" s="183"/>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row>
    <row xmlns:x14ac="http://schemas.microsoft.com/office/spreadsheetml/2009/9/ac" r="248" ht="15.75" x14ac:dyDescent="0.25">
      <c r="A248" s="182"/>
      <c r="B248" s="183"/>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182"/>
    </row>
    <row xmlns:x14ac="http://schemas.microsoft.com/office/spreadsheetml/2009/9/ac" r="249" ht="15.75" x14ac:dyDescent="0.25">
      <c r="A249" s="182"/>
      <c r="B249" s="183"/>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row>
    <row xmlns:x14ac="http://schemas.microsoft.com/office/spreadsheetml/2009/9/ac" r="250" ht="15.75" x14ac:dyDescent="0.25">
      <c r="A250" s="182"/>
      <c r="B250" s="183"/>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c r="AA250" s="182"/>
    </row>
    <row xmlns:x14ac="http://schemas.microsoft.com/office/spreadsheetml/2009/9/ac" r="251" ht="15.75" x14ac:dyDescent="0.25">
      <c r="A251" s="182"/>
      <c r="B251" s="183"/>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row>
    <row xmlns:x14ac="http://schemas.microsoft.com/office/spreadsheetml/2009/9/ac" r="252" ht="15.75" x14ac:dyDescent="0.25">
      <c r="A252" s="182"/>
      <c r="B252" s="183"/>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row>
    <row xmlns:x14ac="http://schemas.microsoft.com/office/spreadsheetml/2009/9/ac" r="253" ht="15.75" x14ac:dyDescent="0.25">
      <c r="A253" s="182"/>
      <c r="B253" s="183"/>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row>
    <row xmlns:x14ac="http://schemas.microsoft.com/office/spreadsheetml/2009/9/ac" r="254" ht="15.75" x14ac:dyDescent="0.25">
      <c r="A254" s="182"/>
      <c r="B254" s="183"/>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row>
    <row xmlns:x14ac="http://schemas.microsoft.com/office/spreadsheetml/2009/9/ac" r="255" ht="15.75" x14ac:dyDescent="0.25">
      <c r="A255" s="182"/>
      <c r="B255" s="183"/>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row>
    <row xmlns:x14ac="http://schemas.microsoft.com/office/spreadsheetml/2009/9/ac" r="256" ht="15.75" x14ac:dyDescent="0.25">
      <c r="A256" s="182"/>
      <c r="B256" s="183"/>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row>
    <row xmlns:x14ac="http://schemas.microsoft.com/office/spreadsheetml/2009/9/ac" r="257" ht="15.75" x14ac:dyDescent="0.25">
      <c r="A257" s="182"/>
      <c r="B257" s="183"/>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row>
    <row xmlns:x14ac="http://schemas.microsoft.com/office/spreadsheetml/2009/9/ac" r="258" ht="15.75" x14ac:dyDescent="0.25">
      <c r="A258" s="182"/>
      <c r="B258" s="183"/>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row>
    <row xmlns:x14ac="http://schemas.microsoft.com/office/spreadsheetml/2009/9/ac" r="259" ht="15.75" x14ac:dyDescent="0.25">
      <c r="A259" s="182"/>
      <c r="B259" s="183"/>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row>
    <row xmlns:x14ac="http://schemas.microsoft.com/office/spreadsheetml/2009/9/ac" r="260" ht="15.75" x14ac:dyDescent="0.25">
      <c r="A260" s="182"/>
      <c r="B260" s="183"/>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row>
    <row xmlns:x14ac="http://schemas.microsoft.com/office/spreadsheetml/2009/9/ac" r="261" ht="15.75" x14ac:dyDescent="0.25">
      <c r="A261" s="182"/>
      <c r="B261" s="183"/>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c r="AA261" s="182"/>
    </row>
    <row xmlns:x14ac="http://schemas.microsoft.com/office/spreadsheetml/2009/9/ac" r="262" ht="15.75" x14ac:dyDescent="0.25">
      <c r="A262" s="182"/>
      <c r="B262" s="183"/>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c r="AA262" s="182"/>
    </row>
    <row xmlns:x14ac="http://schemas.microsoft.com/office/spreadsheetml/2009/9/ac" r="263" ht="15.75" x14ac:dyDescent="0.25">
      <c r="A263" s="182"/>
      <c r="B263" s="183"/>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c r="AA263" s="182"/>
    </row>
    <row xmlns:x14ac="http://schemas.microsoft.com/office/spreadsheetml/2009/9/ac" r="264" ht="15.75" x14ac:dyDescent="0.25">
      <c r="A264" s="182"/>
      <c r="B264" s="183"/>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row>
    <row xmlns:x14ac="http://schemas.microsoft.com/office/spreadsheetml/2009/9/ac" r="265" ht="15.75" x14ac:dyDescent="0.25">
      <c r="A265" s="182"/>
      <c r="B265" s="183"/>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row>
    <row xmlns:x14ac="http://schemas.microsoft.com/office/spreadsheetml/2009/9/ac" r="266" ht="15.75" x14ac:dyDescent="0.25">
      <c r="A266" s="182"/>
      <c r="B266" s="183"/>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c r="AA266" s="182"/>
    </row>
    <row xmlns:x14ac="http://schemas.microsoft.com/office/spreadsheetml/2009/9/ac" r="267" ht="15.75" x14ac:dyDescent="0.25">
      <c r="A267" s="182"/>
      <c r="B267" s="183"/>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c r="AA267" s="182"/>
    </row>
    <row xmlns:x14ac="http://schemas.microsoft.com/office/spreadsheetml/2009/9/ac" r="268" ht="15.75" x14ac:dyDescent="0.25">
      <c r="A268" s="182"/>
      <c r="B268" s="183"/>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c r="AA268" s="182"/>
    </row>
    <row xmlns:x14ac="http://schemas.microsoft.com/office/spreadsheetml/2009/9/ac" r="269" ht="15.75" x14ac:dyDescent="0.25">
      <c r="A269" s="182"/>
      <c r="B269" s="183"/>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c r="AA269" s="182"/>
    </row>
    <row xmlns:x14ac="http://schemas.microsoft.com/office/spreadsheetml/2009/9/ac" r="270" ht="15.75" x14ac:dyDescent="0.25">
      <c r="A270" s="182"/>
      <c r="B270" s="183"/>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c r="AA270" s="182"/>
    </row>
    <row xmlns:x14ac="http://schemas.microsoft.com/office/spreadsheetml/2009/9/ac" r="271" ht="15.75" x14ac:dyDescent="0.25">
      <c r="A271" s="182"/>
      <c r="B271" s="183"/>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row>
    <row xmlns:x14ac="http://schemas.microsoft.com/office/spreadsheetml/2009/9/ac" r="272" ht="15.75" x14ac:dyDescent="0.25">
      <c r="A272" s="182"/>
      <c r="B272" s="183"/>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row>
    <row xmlns:x14ac="http://schemas.microsoft.com/office/spreadsheetml/2009/9/ac" r="273" ht="15.75" x14ac:dyDescent="0.25">
      <c r="A273" s="182"/>
      <c r="B273" s="183"/>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c r="AA273" s="182"/>
    </row>
    <row xmlns:x14ac="http://schemas.microsoft.com/office/spreadsheetml/2009/9/ac" r="274" ht="15.75" x14ac:dyDescent="0.25">
      <c r="A274" s="182"/>
      <c r="B274" s="183"/>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c r="AA274" s="182"/>
    </row>
    <row xmlns:x14ac="http://schemas.microsoft.com/office/spreadsheetml/2009/9/ac" r="275" ht="15.75" x14ac:dyDescent="0.25">
      <c r="A275" s="182"/>
      <c r="B275" s="183"/>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row>
    <row xmlns:x14ac="http://schemas.microsoft.com/office/spreadsheetml/2009/9/ac" r="276" ht="15.75" x14ac:dyDescent="0.25">
      <c r="A276" s="182"/>
      <c r="B276" s="183"/>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row>
    <row xmlns:x14ac="http://schemas.microsoft.com/office/spreadsheetml/2009/9/ac" r="277" ht="15.75" x14ac:dyDescent="0.25">
      <c r="A277" s="182"/>
      <c r="B277" s="183"/>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c r="AA277" s="182"/>
    </row>
    <row xmlns:x14ac="http://schemas.microsoft.com/office/spreadsheetml/2009/9/ac" r="278" ht="15.75" x14ac:dyDescent="0.25">
      <c r="A278" s="182"/>
      <c r="B278" s="183"/>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c r="AA278" s="182"/>
    </row>
    <row xmlns:x14ac="http://schemas.microsoft.com/office/spreadsheetml/2009/9/ac" r="279" ht="15.75" x14ac:dyDescent="0.25">
      <c r="A279" s="182"/>
      <c r="B279" s="183"/>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c r="AA279" s="182"/>
    </row>
    <row xmlns:x14ac="http://schemas.microsoft.com/office/spreadsheetml/2009/9/ac" r="280" ht="15.75" x14ac:dyDescent="0.25">
      <c r="A280" s="182"/>
      <c r="B280" s="183"/>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c r="AA280" s="182"/>
    </row>
    <row xmlns:x14ac="http://schemas.microsoft.com/office/spreadsheetml/2009/9/ac" r="281" ht="15.75" x14ac:dyDescent="0.25">
      <c r="A281" s="182"/>
      <c r="B281" s="183"/>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c r="AA281" s="182"/>
    </row>
    <row xmlns:x14ac="http://schemas.microsoft.com/office/spreadsheetml/2009/9/ac" r="282" ht="15.75" x14ac:dyDescent="0.25">
      <c r="A282" s="182"/>
      <c r="B282" s="183"/>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c r="AA282" s="182"/>
    </row>
    <row xmlns:x14ac="http://schemas.microsoft.com/office/spreadsheetml/2009/9/ac" r="283" ht="15.75" x14ac:dyDescent="0.25">
      <c r="A283" s="182"/>
      <c r="B283" s="183"/>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c r="AA283" s="182"/>
    </row>
    <row xmlns:x14ac="http://schemas.microsoft.com/office/spreadsheetml/2009/9/ac" r="284" ht="15.75" x14ac:dyDescent="0.25">
      <c r="A284" s="182"/>
      <c r="B284" s="183"/>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c r="AA284" s="182"/>
    </row>
    <row xmlns:x14ac="http://schemas.microsoft.com/office/spreadsheetml/2009/9/ac" r="285" ht="15.75" x14ac:dyDescent="0.25">
      <c r="A285" s="182"/>
      <c r="B285" s="183"/>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c r="AA285" s="182"/>
    </row>
    <row xmlns:x14ac="http://schemas.microsoft.com/office/spreadsheetml/2009/9/ac" r="286" ht="15.75" x14ac:dyDescent="0.25">
      <c r="A286" s="182"/>
      <c r="B286" s="183"/>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c r="AA286" s="182"/>
    </row>
    <row xmlns:x14ac="http://schemas.microsoft.com/office/spreadsheetml/2009/9/ac" r="287" ht="15.75" x14ac:dyDescent="0.25">
      <c r="A287" s="182"/>
      <c r="B287" s="183"/>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c r="AA287" s="182"/>
    </row>
    <row xmlns:x14ac="http://schemas.microsoft.com/office/spreadsheetml/2009/9/ac" r="288" ht="15.75" x14ac:dyDescent="0.25">
      <c r="A288" s="182"/>
      <c r="B288" s="183"/>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row>
    <row xmlns:x14ac="http://schemas.microsoft.com/office/spreadsheetml/2009/9/ac" r="289" ht="15.75" x14ac:dyDescent="0.25">
      <c r="A289" s="182"/>
      <c r="B289" s="183"/>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row>
    <row xmlns:x14ac="http://schemas.microsoft.com/office/spreadsheetml/2009/9/ac" r="290" ht="15.75" x14ac:dyDescent="0.25">
      <c r="A290" s="182"/>
      <c r="B290" s="183"/>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row>
    <row xmlns:x14ac="http://schemas.microsoft.com/office/spreadsheetml/2009/9/ac" r="291" ht="15.75" x14ac:dyDescent="0.25">
      <c r="A291" s="182"/>
      <c r="B291" s="183"/>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c r="AA291" s="182"/>
    </row>
    <row xmlns:x14ac="http://schemas.microsoft.com/office/spreadsheetml/2009/9/ac" r="292" ht="15.75" x14ac:dyDescent="0.25">
      <c r="A292" s="182"/>
      <c r="B292" s="183"/>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c r="AA292" s="182"/>
    </row>
    <row xmlns:x14ac="http://schemas.microsoft.com/office/spreadsheetml/2009/9/ac" r="293" ht="15.75" x14ac:dyDescent="0.25">
      <c r="A293" s="182"/>
      <c r="B293" s="183"/>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c r="AA293" s="182"/>
    </row>
    <row xmlns:x14ac="http://schemas.microsoft.com/office/spreadsheetml/2009/9/ac" r="294" ht="15.75" x14ac:dyDescent="0.25">
      <c r="A294" s="182"/>
      <c r="B294" s="183"/>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c r="AA294" s="182"/>
    </row>
    <row xmlns:x14ac="http://schemas.microsoft.com/office/spreadsheetml/2009/9/ac" r="295" ht="15.75" x14ac:dyDescent="0.25">
      <c r="A295" s="182"/>
      <c r="B295" s="183"/>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c r="AA295" s="182"/>
    </row>
    <row xmlns:x14ac="http://schemas.microsoft.com/office/spreadsheetml/2009/9/ac" r="296" ht="15.75" x14ac:dyDescent="0.25">
      <c r="A296" s="182"/>
      <c r="B296" s="183"/>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c r="AA296" s="182"/>
    </row>
    <row xmlns:x14ac="http://schemas.microsoft.com/office/spreadsheetml/2009/9/ac" r="297" ht="15.75" x14ac:dyDescent="0.25">
      <c r="A297" s="182"/>
      <c r="B297" s="183"/>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row>
    <row xmlns:x14ac="http://schemas.microsoft.com/office/spreadsheetml/2009/9/ac" r="298" ht="15.75" x14ac:dyDescent="0.25">
      <c r="A298" s="182"/>
      <c r="B298" s="183"/>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c r="AA298" s="182"/>
    </row>
    <row xmlns:x14ac="http://schemas.microsoft.com/office/spreadsheetml/2009/9/ac" r="299" ht="15.75" x14ac:dyDescent="0.25">
      <c r="A299" s="182"/>
      <c r="B299" s="183"/>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c r="AA299" s="182"/>
    </row>
    <row xmlns:x14ac="http://schemas.microsoft.com/office/spreadsheetml/2009/9/ac" r="300" ht="15.75" x14ac:dyDescent="0.25">
      <c r="A300" s="182"/>
      <c r="B300" s="183"/>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c r="AA300" s="182"/>
    </row>
    <row xmlns:x14ac="http://schemas.microsoft.com/office/spreadsheetml/2009/9/ac" r="301" ht="15.75" x14ac:dyDescent="0.25">
      <c r="A301" s="182"/>
      <c r="B301" s="183"/>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c r="AA301" s="182"/>
    </row>
    <row xmlns:x14ac="http://schemas.microsoft.com/office/spreadsheetml/2009/9/ac" r="302" ht="15.75" x14ac:dyDescent="0.25">
      <c r="A302" s="182"/>
      <c r="B302" s="183"/>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c r="AA302" s="182"/>
    </row>
    <row xmlns:x14ac="http://schemas.microsoft.com/office/spreadsheetml/2009/9/ac" r="303" ht="15.75" x14ac:dyDescent="0.25">
      <c r="A303" s="182"/>
      <c r="B303" s="183"/>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c r="AA303" s="182"/>
    </row>
    <row xmlns:x14ac="http://schemas.microsoft.com/office/spreadsheetml/2009/9/ac" r="304" ht="15.75" x14ac:dyDescent="0.25">
      <c r="A304" s="182"/>
      <c r="B304" s="183"/>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c r="AA304" s="182"/>
    </row>
    <row xmlns:x14ac="http://schemas.microsoft.com/office/spreadsheetml/2009/9/ac" r="305" ht="15.75" x14ac:dyDescent="0.25">
      <c r="A305" s="182"/>
      <c r="B305" s="183"/>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c r="AA305" s="182"/>
    </row>
    <row xmlns:x14ac="http://schemas.microsoft.com/office/spreadsheetml/2009/9/ac" r="306" ht="15.75" x14ac:dyDescent="0.25">
      <c r="A306" s="182"/>
      <c r="B306" s="183"/>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c r="AA306" s="182"/>
    </row>
    <row xmlns:x14ac="http://schemas.microsoft.com/office/spreadsheetml/2009/9/ac" r="307" ht="15.75" x14ac:dyDescent="0.25">
      <c r="A307" s="182"/>
      <c r="B307" s="183"/>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c r="AA307" s="182"/>
    </row>
    <row xmlns:x14ac="http://schemas.microsoft.com/office/spreadsheetml/2009/9/ac" r="308" ht="15.75" x14ac:dyDescent="0.25">
      <c r="A308" s="182"/>
      <c r="B308" s="183"/>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c r="AA308" s="182"/>
    </row>
    <row xmlns:x14ac="http://schemas.microsoft.com/office/spreadsheetml/2009/9/ac" r="309" ht="15.75" x14ac:dyDescent="0.25">
      <c r="A309" s="182"/>
      <c r="B309" s="183"/>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c r="AA309" s="182"/>
    </row>
    <row xmlns:x14ac="http://schemas.microsoft.com/office/spreadsheetml/2009/9/ac" r="310" ht="15.75" x14ac:dyDescent="0.25">
      <c r="A310" s="182"/>
      <c r="B310" s="183"/>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c r="AA310" s="182"/>
    </row>
    <row xmlns:x14ac="http://schemas.microsoft.com/office/spreadsheetml/2009/9/ac" r="311" ht="15.75" x14ac:dyDescent="0.25">
      <c r="A311" s="182"/>
      <c r="B311" s="183"/>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c r="AA311" s="182"/>
    </row>
    <row xmlns:x14ac="http://schemas.microsoft.com/office/spreadsheetml/2009/9/ac" r="312" ht="15.75" x14ac:dyDescent="0.25">
      <c r="A312" s="182"/>
      <c r="B312" s="183"/>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c r="AA312" s="182"/>
    </row>
    <row xmlns:x14ac="http://schemas.microsoft.com/office/spreadsheetml/2009/9/ac" r="313" ht="15.75" x14ac:dyDescent="0.25">
      <c r="A313" s="182"/>
      <c r="B313" s="183"/>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row>
    <row xmlns:x14ac="http://schemas.microsoft.com/office/spreadsheetml/2009/9/ac" r="314" ht="15.75" x14ac:dyDescent="0.25">
      <c r="A314" s="182"/>
      <c r="B314" s="183"/>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c r="AA314" s="182"/>
    </row>
    <row xmlns:x14ac="http://schemas.microsoft.com/office/spreadsheetml/2009/9/ac" r="315" ht="15.75" x14ac:dyDescent="0.25">
      <c r="A315" s="182"/>
      <c r="B315" s="183"/>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c r="AA315" s="182"/>
    </row>
    <row xmlns:x14ac="http://schemas.microsoft.com/office/spreadsheetml/2009/9/ac" r="316" ht="15.75" x14ac:dyDescent="0.25">
      <c r="A316" s="182"/>
      <c r="B316" s="183"/>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c r="AA316" s="182"/>
    </row>
    <row xmlns:x14ac="http://schemas.microsoft.com/office/spreadsheetml/2009/9/ac" r="317" ht="15.75" x14ac:dyDescent="0.25">
      <c r="A317" s="182"/>
      <c r="B317" s="183"/>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c r="AA317" s="182"/>
    </row>
    <row xmlns:x14ac="http://schemas.microsoft.com/office/spreadsheetml/2009/9/ac" r="318" ht="15.75" x14ac:dyDescent="0.25">
      <c r="A318" s="182"/>
      <c r="B318" s="183"/>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c r="AA318" s="182"/>
    </row>
    <row xmlns:x14ac="http://schemas.microsoft.com/office/spreadsheetml/2009/9/ac" r="319" ht="15.75" x14ac:dyDescent="0.25">
      <c r="A319" s="182"/>
      <c r="B319" s="183"/>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row>
    <row xmlns:x14ac="http://schemas.microsoft.com/office/spreadsheetml/2009/9/ac" r="320" ht="15.75" x14ac:dyDescent="0.25">
      <c r="A320" s="182"/>
      <c r="B320" s="183"/>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c r="AA320" s="182"/>
    </row>
    <row xmlns:x14ac="http://schemas.microsoft.com/office/spreadsheetml/2009/9/ac" r="321" ht="15.75" x14ac:dyDescent="0.25">
      <c r="A321" s="182"/>
      <c r="B321" s="183"/>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c r="AA321" s="182"/>
    </row>
    <row xmlns:x14ac="http://schemas.microsoft.com/office/spreadsheetml/2009/9/ac" r="322" ht="15.75" x14ac:dyDescent="0.25">
      <c r="A322" s="182"/>
      <c r="B322" s="183"/>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c r="AA322" s="182"/>
    </row>
    <row xmlns:x14ac="http://schemas.microsoft.com/office/spreadsheetml/2009/9/ac" r="323" ht="15.75" x14ac:dyDescent="0.25">
      <c r="A323" s="182"/>
      <c r="B323" s="183"/>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c r="AA323" s="182"/>
    </row>
    <row xmlns:x14ac="http://schemas.microsoft.com/office/spreadsheetml/2009/9/ac" r="324" ht="15.75" x14ac:dyDescent="0.25">
      <c r="A324" s="182"/>
      <c r="B324" s="183"/>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c r="AA324" s="182"/>
    </row>
    <row xmlns:x14ac="http://schemas.microsoft.com/office/spreadsheetml/2009/9/ac" r="325" ht="15.75" x14ac:dyDescent="0.25">
      <c r="A325" s="182"/>
      <c r="B325" s="183"/>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c r="AA325" s="182"/>
    </row>
    <row xmlns:x14ac="http://schemas.microsoft.com/office/spreadsheetml/2009/9/ac" r="326" ht="15.75" x14ac:dyDescent="0.25">
      <c r="A326" s="182"/>
      <c r="B326" s="183"/>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c r="AA326" s="182"/>
    </row>
    <row xmlns:x14ac="http://schemas.microsoft.com/office/spreadsheetml/2009/9/ac" r="327" ht="15.75" x14ac:dyDescent="0.25">
      <c r="A327" s="182"/>
      <c r="B327" s="183"/>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c r="AA327" s="182"/>
    </row>
    <row xmlns:x14ac="http://schemas.microsoft.com/office/spreadsheetml/2009/9/ac" r="328" ht="15.75" x14ac:dyDescent="0.25">
      <c r="A328" s="182"/>
      <c r="B328" s="183"/>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c r="AA328" s="182"/>
    </row>
    <row xmlns:x14ac="http://schemas.microsoft.com/office/spreadsheetml/2009/9/ac" r="329" ht="15.75" x14ac:dyDescent="0.25">
      <c r="A329" s="182"/>
      <c r="B329" s="183"/>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c r="AA329" s="182"/>
    </row>
    <row xmlns:x14ac="http://schemas.microsoft.com/office/spreadsheetml/2009/9/ac" r="330" ht="15.75" x14ac:dyDescent="0.25">
      <c r="A330" s="182"/>
      <c r="B330" s="183"/>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row>
    <row xmlns:x14ac="http://schemas.microsoft.com/office/spreadsheetml/2009/9/ac" r="331" ht="15.75" x14ac:dyDescent="0.25">
      <c r="A331" s="182"/>
      <c r="B331" s="183"/>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c r="AA331" s="182"/>
    </row>
    <row xmlns:x14ac="http://schemas.microsoft.com/office/spreadsheetml/2009/9/ac" r="332" ht="15.75" x14ac:dyDescent="0.25">
      <c r="A332" s="182"/>
      <c r="B332" s="183"/>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row>
    <row xmlns:x14ac="http://schemas.microsoft.com/office/spreadsheetml/2009/9/ac" r="333" ht="15.75" x14ac:dyDescent="0.25">
      <c r="A333" s="182"/>
      <c r="B333" s="183"/>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c r="AA333" s="182"/>
    </row>
    <row xmlns:x14ac="http://schemas.microsoft.com/office/spreadsheetml/2009/9/ac" r="334" ht="15.75" x14ac:dyDescent="0.25">
      <c r="A334" s="182"/>
      <c r="B334" s="183"/>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c r="AA334" s="182"/>
    </row>
    <row xmlns:x14ac="http://schemas.microsoft.com/office/spreadsheetml/2009/9/ac" r="335" ht="15.75" x14ac:dyDescent="0.25">
      <c r="A335" s="182"/>
      <c r="B335" s="183"/>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row>
    <row xmlns:x14ac="http://schemas.microsoft.com/office/spreadsheetml/2009/9/ac" r="336" ht="15.75" x14ac:dyDescent="0.25">
      <c r="A336" s="182"/>
      <c r="B336" s="183"/>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row>
    <row xmlns:x14ac="http://schemas.microsoft.com/office/spreadsheetml/2009/9/ac" r="337" ht="15.75" x14ac:dyDescent="0.25">
      <c r="A337" s="182"/>
      <c r="B337" s="183"/>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c r="AA337" s="182"/>
    </row>
    <row xmlns:x14ac="http://schemas.microsoft.com/office/spreadsheetml/2009/9/ac" r="338" ht="15.75" x14ac:dyDescent="0.25">
      <c r="A338" s="182"/>
      <c r="B338" s="183"/>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c r="AA338" s="182"/>
    </row>
    <row xmlns:x14ac="http://schemas.microsoft.com/office/spreadsheetml/2009/9/ac" r="339" ht="15.75" x14ac:dyDescent="0.25">
      <c r="A339" s="182"/>
      <c r="B339" s="183"/>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c r="AA339" s="182"/>
    </row>
    <row xmlns:x14ac="http://schemas.microsoft.com/office/spreadsheetml/2009/9/ac" r="340" ht="15.75" x14ac:dyDescent="0.25">
      <c r="A340" s="182"/>
      <c r="B340" s="183"/>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c r="AA340" s="182"/>
    </row>
    <row xmlns:x14ac="http://schemas.microsoft.com/office/spreadsheetml/2009/9/ac" r="341" ht="15.75" x14ac:dyDescent="0.25">
      <c r="A341" s="182"/>
      <c r="B341" s="183"/>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c r="AA341" s="182"/>
    </row>
    <row xmlns:x14ac="http://schemas.microsoft.com/office/spreadsheetml/2009/9/ac" r="342" ht="15.75" x14ac:dyDescent="0.25">
      <c r="A342" s="182"/>
      <c r="B342" s="183"/>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c r="AA342" s="182"/>
    </row>
    <row xmlns:x14ac="http://schemas.microsoft.com/office/spreadsheetml/2009/9/ac" r="343" ht="15.75" x14ac:dyDescent="0.25">
      <c r="A343" s="182"/>
      <c r="B343" s="183"/>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c r="AA343" s="182"/>
    </row>
    <row xmlns:x14ac="http://schemas.microsoft.com/office/spreadsheetml/2009/9/ac" r="344" ht="15.75" x14ac:dyDescent="0.25">
      <c r="A344" s="182"/>
      <c r="B344" s="183"/>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c r="AA344" s="182"/>
    </row>
    <row xmlns:x14ac="http://schemas.microsoft.com/office/spreadsheetml/2009/9/ac" r="345" ht="15.75" x14ac:dyDescent="0.25">
      <c r="A345" s="182"/>
      <c r="B345" s="183"/>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c r="AA345" s="182"/>
    </row>
    <row xmlns:x14ac="http://schemas.microsoft.com/office/spreadsheetml/2009/9/ac" r="346" ht="15.75" x14ac:dyDescent="0.25">
      <c r="A346" s="182"/>
      <c r="B346" s="183"/>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c r="AA346" s="182"/>
    </row>
    <row xmlns:x14ac="http://schemas.microsoft.com/office/spreadsheetml/2009/9/ac" r="347" ht="15.75" x14ac:dyDescent="0.25">
      <c r="A347" s="182"/>
      <c r="B347" s="183"/>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c r="AA347" s="182"/>
    </row>
    <row xmlns:x14ac="http://schemas.microsoft.com/office/spreadsheetml/2009/9/ac" r="348" ht="15.75" x14ac:dyDescent="0.25">
      <c r="A348" s="182"/>
      <c r="B348" s="183"/>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c r="AA348" s="182"/>
    </row>
    <row xmlns:x14ac="http://schemas.microsoft.com/office/spreadsheetml/2009/9/ac" r="349" ht="15.75" x14ac:dyDescent="0.25">
      <c r="A349" s="182"/>
      <c r="B349" s="183"/>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c r="AA349" s="182"/>
    </row>
    <row xmlns:x14ac="http://schemas.microsoft.com/office/spreadsheetml/2009/9/ac" r="350" ht="15.75" x14ac:dyDescent="0.25">
      <c r="A350" s="182"/>
      <c r="B350" s="183"/>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c r="AA350" s="182"/>
    </row>
    <row xmlns:x14ac="http://schemas.microsoft.com/office/spreadsheetml/2009/9/ac" r="351" ht="15.75" x14ac:dyDescent="0.25">
      <c r="A351" s="182"/>
      <c r="B351" s="183"/>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row>
    <row xmlns:x14ac="http://schemas.microsoft.com/office/spreadsheetml/2009/9/ac" r="352" ht="15.75" x14ac:dyDescent="0.25">
      <c r="A352" s="182"/>
      <c r="B352" s="183"/>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row>
    <row xmlns:x14ac="http://schemas.microsoft.com/office/spreadsheetml/2009/9/ac" r="353" ht="15.75" x14ac:dyDescent="0.25">
      <c r="A353" s="182"/>
      <c r="B353" s="183"/>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c r="AA353" s="182"/>
    </row>
    <row xmlns:x14ac="http://schemas.microsoft.com/office/spreadsheetml/2009/9/ac" r="354" ht="15.75" x14ac:dyDescent="0.25">
      <c r="A354" s="182"/>
      <c r="B354" s="183"/>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c r="AA354" s="182"/>
    </row>
    <row xmlns:x14ac="http://schemas.microsoft.com/office/spreadsheetml/2009/9/ac" r="355" ht="15.75" x14ac:dyDescent="0.25">
      <c r="A355" s="182"/>
      <c r="B355" s="183"/>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c r="AA355" s="182"/>
    </row>
    <row xmlns:x14ac="http://schemas.microsoft.com/office/spreadsheetml/2009/9/ac" r="356" ht="15.75" x14ac:dyDescent="0.25">
      <c r="A356" s="182"/>
      <c r="B356" s="183"/>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c r="AA356" s="182"/>
    </row>
    <row xmlns:x14ac="http://schemas.microsoft.com/office/spreadsheetml/2009/9/ac" r="357" ht="15.75" x14ac:dyDescent="0.25">
      <c r="A357" s="182"/>
      <c r="B357" s="183"/>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row>
    <row xmlns:x14ac="http://schemas.microsoft.com/office/spreadsheetml/2009/9/ac" r="358" ht="15.75" x14ac:dyDescent="0.25">
      <c r="A358" s="182"/>
      <c r="B358" s="183"/>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c r="AA358" s="182"/>
    </row>
    <row xmlns:x14ac="http://schemas.microsoft.com/office/spreadsheetml/2009/9/ac" r="359" ht="15.75" x14ac:dyDescent="0.25">
      <c r="A359" s="182"/>
      <c r="B359" s="183"/>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row>
    <row xmlns:x14ac="http://schemas.microsoft.com/office/spreadsheetml/2009/9/ac" r="360" ht="15.75" x14ac:dyDescent="0.25">
      <c r="A360" s="182"/>
      <c r="B360" s="183"/>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c r="AA360" s="182"/>
    </row>
    <row xmlns:x14ac="http://schemas.microsoft.com/office/spreadsheetml/2009/9/ac" r="361" ht="15.75" x14ac:dyDescent="0.25">
      <c r="A361" s="182"/>
      <c r="B361" s="183"/>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c r="AA361" s="182"/>
    </row>
    <row xmlns:x14ac="http://schemas.microsoft.com/office/spreadsheetml/2009/9/ac" r="362" ht="15.75" x14ac:dyDescent="0.25">
      <c r="A362" s="182"/>
      <c r="B362" s="183"/>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c r="AA362" s="182"/>
    </row>
    <row xmlns:x14ac="http://schemas.microsoft.com/office/spreadsheetml/2009/9/ac" r="363" ht="15.75" x14ac:dyDescent="0.25">
      <c r="A363" s="182"/>
      <c r="B363" s="183"/>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row>
    <row xmlns:x14ac="http://schemas.microsoft.com/office/spreadsheetml/2009/9/ac" r="364" ht="15.75" x14ac:dyDescent="0.25">
      <c r="A364" s="182"/>
      <c r="B364" s="183"/>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c r="AA364" s="182"/>
    </row>
    <row xmlns:x14ac="http://schemas.microsoft.com/office/spreadsheetml/2009/9/ac" r="365" ht="15.75" x14ac:dyDescent="0.25">
      <c r="A365" s="182"/>
      <c r="B365" s="183"/>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c r="AA365" s="182"/>
    </row>
    <row xmlns:x14ac="http://schemas.microsoft.com/office/spreadsheetml/2009/9/ac" r="366" ht="15.75" x14ac:dyDescent="0.25">
      <c r="A366" s="182"/>
      <c r="B366" s="183"/>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c r="AA366" s="182"/>
    </row>
    <row xmlns:x14ac="http://schemas.microsoft.com/office/spreadsheetml/2009/9/ac" r="367" ht="15.75" x14ac:dyDescent="0.25">
      <c r="A367" s="182"/>
      <c r="B367" s="183"/>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c r="AA367" s="182"/>
    </row>
    <row xmlns:x14ac="http://schemas.microsoft.com/office/spreadsheetml/2009/9/ac" r="368" ht="15.75" x14ac:dyDescent="0.25">
      <c r="A368" s="182"/>
      <c r="B368" s="183"/>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c r="AA368" s="182"/>
    </row>
    <row xmlns:x14ac="http://schemas.microsoft.com/office/spreadsheetml/2009/9/ac" r="369" ht="15.75" x14ac:dyDescent="0.25">
      <c r="A369" s="182"/>
      <c r="B369" s="183"/>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c r="AA369" s="182"/>
    </row>
    <row xmlns:x14ac="http://schemas.microsoft.com/office/spreadsheetml/2009/9/ac" r="370" ht="15.75" x14ac:dyDescent="0.25">
      <c r="A370" s="182"/>
      <c r="B370" s="183"/>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c r="AA370" s="182"/>
    </row>
    <row xmlns:x14ac="http://schemas.microsoft.com/office/spreadsheetml/2009/9/ac" r="371" ht="15.75" x14ac:dyDescent="0.25">
      <c r="A371" s="182"/>
      <c r="B371" s="183"/>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c r="AA371" s="182"/>
    </row>
    <row xmlns:x14ac="http://schemas.microsoft.com/office/spreadsheetml/2009/9/ac" r="372" ht="15.75" x14ac:dyDescent="0.25">
      <c r="A372" s="182"/>
      <c r="B372" s="183"/>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c r="AA372" s="182"/>
    </row>
    <row xmlns:x14ac="http://schemas.microsoft.com/office/spreadsheetml/2009/9/ac" r="373" ht="15.75" x14ac:dyDescent="0.25">
      <c r="A373" s="182"/>
      <c r="B373" s="183"/>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c r="AA373" s="182"/>
    </row>
    <row xmlns:x14ac="http://schemas.microsoft.com/office/spreadsheetml/2009/9/ac" r="374" ht="15.75" x14ac:dyDescent="0.25">
      <c r="A374" s="182"/>
      <c r="B374" s="183"/>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row>
    <row xmlns:x14ac="http://schemas.microsoft.com/office/spreadsheetml/2009/9/ac" r="375" ht="15.75" x14ac:dyDescent="0.25">
      <c r="A375" s="182"/>
      <c r="B375" s="183"/>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c r="AA375" s="182"/>
    </row>
    <row xmlns:x14ac="http://schemas.microsoft.com/office/spreadsheetml/2009/9/ac" r="376" ht="15.75" x14ac:dyDescent="0.25">
      <c r="A376" s="182"/>
      <c r="B376" s="183"/>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c r="AA376" s="182"/>
    </row>
    <row xmlns:x14ac="http://schemas.microsoft.com/office/spreadsheetml/2009/9/ac" r="377" ht="15.75" x14ac:dyDescent="0.25">
      <c r="A377" s="182"/>
      <c r="B377" s="183"/>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c r="AA377" s="182"/>
    </row>
    <row xmlns:x14ac="http://schemas.microsoft.com/office/spreadsheetml/2009/9/ac" r="378" ht="15.75" x14ac:dyDescent="0.25">
      <c r="A378" s="182"/>
      <c r="B378" s="183"/>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c r="AA378" s="182"/>
    </row>
    <row xmlns:x14ac="http://schemas.microsoft.com/office/spreadsheetml/2009/9/ac" r="379" ht="15.75" x14ac:dyDescent="0.25">
      <c r="A379" s="182"/>
      <c r="B379" s="183"/>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c r="AA379" s="182"/>
    </row>
    <row xmlns:x14ac="http://schemas.microsoft.com/office/spreadsheetml/2009/9/ac" r="380" ht="15.75" x14ac:dyDescent="0.25">
      <c r="A380" s="182"/>
      <c r="B380" s="183"/>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c r="AA380" s="182"/>
    </row>
    <row xmlns:x14ac="http://schemas.microsoft.com/office/spreadsheetml/2009/9/ac" r="381" ht="15.75" x14ac:dyDescent="0.25">
      <c r="A381" s="182"/>
      <c r="B381" s="183"/>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c r="AA381" s="182"/>
    </row>
    <row xmlns:x14ac="http://schemas.microsoft.com/office/spreadsheetml/2009/9/ac" r="382" ht="15.75" x14ac:dyDescent="0.25">
      <c r="A382" s="182"/>
      <c r="B382" s="183"/>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c r="AA382" s="182"/>
    </row>
    <row xmlns:x14ac="http://schemas.microsoft.com/office/spreadsheetml/2009/9/ac" r="383" ht="15.75" x14ac:dyDescent="0.25">
      <c r="A383" s="182"/>
      <c r="B383" s="183"/>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c r="AA383" s="182"/>
    </row>
    <row xmlns:x14ac="http://schemas.microsoft.com/office/spreadsheetml/2009/9/ac" r="384" ht="15.75" x14ac:dyDescent="0.25">
      <c r="A384" s="182"/>
      <c r="B384" s="183"/>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c r="AA384" s="182"/>
    </row>
    <row xmlns:x14ac="http://schemas.microsoft.com/office/spreadsheetml/2009/9/ac" r="385" ht="15.75" x14ac:dyDescent="0.25">
      <c r="A385" s="182"/>
      <c r="B385" s="183"/>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c r="AA385" s="182"/>
    </row>
    <row xmlns:x14ac="http://schemas.microsoft.com/office/spreadsheetml/2009/9/ac" r="386" ht="15.75" x14ac:dyDescent="0.25">
      <c r="A386" s="182"/>
      <c r="B386" s="183"/>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c r="AA386" s="182"/>
    </row>
    <row xmlns:x14ac="http://schemas.microsoft.com/office/spreadsheetml/2009/9/ac" r="387" ht="15.75" x14ac:dyDescent="0.25">
      <c r="A387" s="182"/>
      <c r="B387" s="183"/>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c r="AA387" s="182"/>
    </row>
    <row xmlns:x14ac="http://schemas.microsoft.com/office/spreadsheetml/2009/9/ac" r="388" ht="15.75" x14ac:dyDescent="0.25">
      <c r="A388" s="182"/>
      <c r="B388" s="183"/>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c r="AA388" s="182"/>
    </row>
    <row xmlns:x14ac="http://schemas.microsoft.com/office/spreadsheetml/2009/9/ac" r="389" ht="15.75" x14ac:dyDescent="0.25">
      <c r="A389" s="182"/>
      <c r="B389" s="183"/>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c r="AA389" s="182"/>
    </row>
    <row xmlns:x14ac="http://schemas.microsoft.com/office/spreadsheetml/2009/9/ac" r="390" ht="15.75" x14ac:dyDescent="0.25">
      <c r="A390" s="182"/>
      <c r="B390" s="183"/>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c r="AA390" s="182"/>
    </row>
    <row xmlns:x14ac="http://schemas.microsoft.com/office/spreadsheetml/2009/9/ac" r="391" ht="15.75" x14ac:dyDescent="0.25">
      <c r="A391" s="182"/>
      <c r="B391" s="183"/>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c r="AA391" s="182"/>
    </row>
    <row xmlns:x14ac="http://schemas.microsoft.com/office/spreadsheetml/2009/9/ac" r="392" ht="15.75" x14ac:dyDescent="0.25">
      <c r="A392" s="182"/>
      <c r="B392" s="183"/>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c r="AA392" s="182"/>
    </row>
    <row xmlns:x14ac="http://schemas.microsoft.com/office/spreadsheetml/2009/9/ac" r="393" ht="15.75" x14ac:dyDescent="0.25">
      <c r="A393" s="182"/>
      <c r="B393" s="183"/>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c r="AA393" s="182"/>
    </row>
    <row xmlns:x14ac="http://schemas.microsoft.com/office/spreadsheetml/2009/9/ac" r="394" ht="15.75" x14ac:dyDescent="0.25">
      <c r="A394" s="182"/>
      <c r="B394" s="183"/>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c r="AA394" s="182"/>
    </row>
    <row xmlns:x14ac="http://schemas.microsoft.com/office/spreadsheetml/2009/9/ac" r="395" ht="15.75" x14ac:dyDescent="0.25">
      <c r="A395" s="182"/>
      <c r="B395" s="183"/>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c r="AA395" s="182"/>
    </row>
    <row xmlns:x14ac="http://schemas.microsoft.com/office/spreadsheetml/2009/9/ac" r="396" ht="15.75" x14ac:dyDescent="0.25">
      <c r="A396" s="182"/>
      <c r="B396" s="183"/>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c r="AA396" s="182"/>
    </row>
    <row xmlns:x14ac="http://schemas.microsoft.com/office/spreadsheetml/2009/9/ac" r="397" ht="15.75" x14ac:dyDescent="0.25">
      <c r="A397" s="182"/>
      <c r="B397" s="183"/>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c r="AA397" s="182"/>
    </row>
    <row xmlns:x14ac="http://schemas.microsoft.com/office/spreadsheetml/2009/9/ac" r="398" ht="15.75" x14ac:dyDescent="0.25">
      <c r="A398" s="182"/>
      <c r="B398" s="183"/>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c r="AA398" s="182"/>
    </row>
    <row xmlns:x14ac="http://schemas.microsoft.com/office/spreadsheetml/2009/9/ac" r="399" ht="15.75" x14ac:dyDescent="0.25">
      <c r="A399" s="182"/>
      <c r="B399" s="183"/>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c r="AA399" s="182"/>
    </row>
    <row xmlns:x14ac="http://schemas.microsoft.com/office/spreadsheetml/2009/9/ac" r="400" ht="15.75" x14ac:dyDescent="0.25">
      <c r="A400" s="182"/>
      <c r="B400" s="183"/>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c r="AA400" s="182"/>
    </row>
    <row xmlns:x14ac="http://schemas.microsoft.com/office/spreadsheetml/2009/9/ac" r="401" ht="15.75" x14ac:dyDescent="0.25">
      <c r="A401" s="182"/>
      <c r="B401" s="183"/>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c r="AA401" s="182"/>
    </row>
    <row xmlns:x14ac="http://schemas.microsoft.com/office/spreadsheetml/2009/9/ac" r="402" ht="15.75" x14ac:dyDescent="0.25">
      <c r="A402" s="182"/>
      <c r="B402" s="183"/>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c r="AA402" s="182"/>
    </row>
    <row xmlns:x14ac="http://schemas.microsoft.com/office/spreadsheetml/2009/9/ac" r="403" ht="15.75" x14ac:dyDescent="0.25">
      <c r="A403" s="182"/>
      <c r="B403" s="183"/>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c r="AA403" s="182"/>
    </row>
    <row xmlns:x14ac="http://schemas.microsoft.com/office/spreadsheetml/2009/9/ac" r="404" ht="15.75" x14ac:dyDescent="0.25">
      <c r="A404" s="182"/>
      <c r="B404" s="183"/>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c r="AA404" s="182"/>
    </row>
    <row xmlns:x14ac="http://schemas.microsoft.com/office/spreadsheetml/2009/9/ac" r="405" ht="15.75" x14ac:dyDescent="0.25">
      <c r="A405" s="182"/>
      <c r="B405" s="183"/>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c r="AA405" s="182"/>
    </row>
    <row xmlns:x14ac="http://schemas.microsoft.com/office/spreadsheetml/2009/9/ac" r="406" ht="15.75" x14ac:dyDescent="0.25">
      <c r="A406" s="182"/>
      <c r="B406" s="183"/>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c r="AA406" s="182"/>
    </row>
    <row xmlns:x14ac="http://schemas.microsoft.com/office/spreadsheetml/2009/9/ac" r="407" ht="15.75" x14ac:dyDescent="0.25">
      <c r="A407" s="182"/>
      <c r="B407" s="183"/>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c r="AA407" s="182"/>
    </row>
    <row xmlns:x14ac="http://schemas.microsoft.com/office/spreadsheetml/2009/9/ac" r="408" ht="15.75" x14ac:dyDescent="0.25">
      <c r="A408" s="182"/>
      <c r="B408" s="183"/>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c r="AA408" s="182"/>
    </row>
    <row xmlns:x14ac="http://schemas.microsoft.com/office/spreadsheetml/2009/9/ac" r="409" ht="15.75" x14ac:dyDescent="0.25">
      <c r="A409" s="182"/>
      <c r="B409" s="183"/>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c r="AA409" s="182"/>
    </row>
    <row xmlns:x14ac="http://schemas.microsoft.com/office/spreadsheetml/2009/9/ac" r="410" ht="15.75" x14ac:dyDescent="0.25">
      <c r="A410" s="182"/>
      <c r="B410" s="183"/>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c r="AA410" s="182"/>
    </row>
    <row xmlns:x14ac="http://schemas.microsoft.com/office/spreadsheetml/2009/9/ac" r="411" ht="15.75" x14ac:dyDescent="0.25">
      <c r="A411" s="182"/>
      <c r="B411" s="183"/>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c r="AA411" s="182"/>
    </row>
    <row xmlns:x14ac="http://schemas.microsoft.com/office/spreadsheetml/2009/9/ac" r="412" ht="15.75" x14ac:dyDescent="0.25">
      <c r="A412" s="182"/>
      <c r="B412" s="183"/>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c r="AA412" s="182"/>
    </row>
    <row xmlns:x14ac="http://schemas.microsoft.com/office/spreadsheetml/2009/9/ac" r="413" ht="15.75" x14ac:dyDescent="0.25">
      <c r="A413" s="182"/>
      <c r="B413" s="183"/>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c r="AA413" s="182"/>
    </row>
    <row xmlns:x14ac="http://schemas.microsoft.com/office/spreadsheetml/2009/9/ac" r="414" ht="15.75" x14ac:dyDescent="0.25">
      <c r="A414" s="182"/>
      <c r="B414" s="183"/>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c r="AA414" s="182"/>
    </row>
    <row xmlns:x14ac="http://schemas.microsoft.com/office/spreadsheetml/2009/9/ac" r="415" ht="15.75" x14ac:dyDescent="0.25">
      <c r="A415" s="182"/>
      <c r="B415" s="183"/>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c r="AA415" s="182"/>
    </row>
    <row xmlns:x14ac="http://schemas.microsoft.com/office/spreadsheetml/2009/9/ac" r="416" ht="15.75" x14ac:dyDescent="0.25">
      <c r="A416" s="182"/>
      <c r="B416" s="183"/>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c r="AA416" s="182"/>
    </row>
    <row xmlns:x14ac="http://schemas.microsoft.com/office/spreadsheetml/2009/9/ac" r="417" ht="15.75" x14ac:dyDescent="0.25">
      <c r="A417" s="182"/>
      <c r="B417" s="183"/>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c r="AA417" s="182"/>
    </row>
    <row xmlns:x14ac="http://schemas.microsoft.com/office/spreadsheetml/2009/9/ac" r="418" ht="15.75" x14ac:dyDescent="0.25">
      <c r="A418" s="182"/>
      <c r="B418" s="183"/>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c r="AA418" s="182"/>
    </row>
    <row xmlns:x14ac="http://schemas.microsoft.com/office/spreadsheetml/2009/9/ac" r="419" ht="15.75" x14ac:dyDescent="0.25">
      <c r="A419" s="182"/>
      <c r="B419" s="183"/>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c r="AA419" s="182"/>
    </row>
    <row xmlns:x14ac="http://schemas.microsoft.com/office/spreadsheetml/2009/9/ac" r="420" ht="15.75" x14ac:dyDescent="0.25">
      <c r="A420" s="182"/>
      <c r="B420" s="183"/>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c r="AA420" s="182"/>
    </row>
    <row xmlns:x14ac="http://schemas.microsoft.com/office/spreadsheetml/2009/9/ac" r="421" ht="15.75" x14ac:dyDescent="0.25">
      <c r="A421" s="182"/>
      <c r="B421" s="183"/>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c r="AA421" s="182"/>
    </row>
    <row xmlns:x14ac="http://schemas.microsoft.com/office/spreadsheetml/2009/9/ac" r="422" ht="15.75" x14ac:dyDescent="0.25">
      <c r="A422" s="182"/>
      <c r="B422" s="183"/>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c r="AA422" s="182"/>
    </row>
    <row xmlns:x14ac="http://schemas.microsoft.com/office/spreadsheetml/2009/9/ac" r="423" ht="15.75" x14ac:dyDescent="0.25">
      <c r="A423" s="182"/>
      <c r="B423" s="183"/>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c r="AA423" s="182"/>
    </row>
    <row xmlns:x14ac="http://schemas.microsoft.com/office/spreadsheetml/2009/9/ac" r="424" ht="15.75" x14ac:dyDescent="0.25">
      <c r="A424" s="182"/>
      <c r="B424" s="183"/>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c r="AA424" s="182"/>
    </row>
    <row xmlns:x14ac="http://schemas.microsoft.com/office/spreadsheetml/2009/9/ac" r="425" ht="15.75" x14ac:dyDescent="0.25">
      <c r="A425" s="182"/>
      <c r="B425" s="183"/>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c r="AA425" s="182"/>
    </row>
    <row xmlns:x14ac="http://schemas.microsoft.com/office/spreadsheetml/2009/9/ac" r="426" ht="15.75" x14ac:dyDescent="0.25">
      <c r="A426" s="182"/>
      <c r="B426" s="183"/>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c r="AA426" s="182"/>
    </row>
    <row xmlns:x14ac="http://schemas.microsoft.com/office/spreadsheetml/2009/9/ac" r="427" ht="15.75" x14ac:dyDescent="0.25">
      <c r="A427" s="182"/>
      <c r="B427" s="183"/>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c r="AA427" s="182"/>
    </row>
    <row xmlns:x14ac="http://schemas.microsoft.com/office/spreadsheetml/2009/9/ac" r="428" ht="15.75" x14ac:dyDescent="0.25">
      <c r="A428" s="182"/>
      <c r="B428" s="183"/>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c r="AA428" s="182"/>
    </row>
    <row xmlns:x14ac="http://schemas.microsoft.com/office/spreadsheetml/2009/9/ac" r="429" ht="15.75" x14ac:dyDescent="0.25">
      <c r="A429" s="182"/>
      <c r="B429" s="183"/>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c r="AA429" s="182"/>
    </row>
    <row xmlns:x14ac="http://schemas.microsoft.com/office/spreadsheetml/2009/9/ac" r="430" ht="15.75" x14ac:dyDescent="0.25">
      <c r="A430" s="182"/>
      <c r="B430" s="183"/>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c r="AA430" s="182"/>
    </row>
    <row xmlns:x14ac="http://schemas.microsoft.com/office/spreadsheetml/2009/9/ac" r="431" ht="15.75" x14ac:dyDescent="0.25">
      <c r="A431" s="182"/>
      <c r="B431" s="183"/>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c r="AA431" s="182"/>
    </row>
    <row xmlns:x14ac="http://schemas.microsoft.com/office/spreadsheetml/2009/9/ac" r="432" ht="15.75" x14ac:dyDescent="0.25">
      <c r="A432" s="182"/>
      <c r="B432" s="183"/>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c r="AA432" s="182"/>
    </row>
    <row xmlns:x14ac="http://schemas.microsoft.com/office/spreadsheetml/2009/9/ac" r="433" ht="15.75" x14ac:dyDescent="0.25">
      <c r="A433" s="182"/>
      <c r="B433" s="183"/>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c r="AA433" s="182"/>
    </row>
    <row xmlns:x14ac="http://schemas.microsoft.com/office/spreadsheetml/2009/9/ac" r="434" ht="15.75" x14ac:dyDescent="0.25">
      <c r="A434" s="182"/>
      <c r="B434" s="183"/>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c r="AA434" s="182"/>
    </row>
    <row xmlns:x14ac="http://schemas.microsoft.com/office/spreadsheetml/2009/9/ac" r="435" ht="15.75" x14ac:dyDescent="0.25">
      <c r="A435" s="182"/>
      <c r="B435" s="183"/>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c r="AA435" s="182"/>
    </row>
    <row xmlns:x14ac="http://schemas.microsoft.com/office/spreadsheetml/2009/9/ac" r="436" ht="15.75" x14ac:dyDescent="0.25">
      <c r="A436" s="182"/>
      <c r="B436" s="183"/>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c r="AA436" s="182"/>
    </row>
    <row xmlns:x14ac="http://schemas.microsoft.com/office/spreadsheetml/2009/9/ac" r="437" ht="15.75" x14ac:dyDescent="0.25">
      <c r="A437" s="182"/>
      <c r="B437" s="183"/>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c r="AA437" s="182"/>
    </row>
    <row xmlns:x14ac="http://schemas.microsoft.com/office/spreadsheetml/2009/9/ac" r="438" ht="15.75" x14ac:dyDescent="0.25">
      <c r="A438" s="182"/>
      <c r="B438" s="183"/>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c r="AA438" s="182"/>
    </row>
    <row xmlns:x14ac="http://schemas.microsoft.com/office/spreadsheetml/2009/9/ac" r="439" ht="15.75" x14ac:dyDescent="0.25">
      <c r="A439" s="182"/>
      <c r="B439" s="183"/>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c r="AA439" s="182"/>
    </row>
    <row xmlns:x14ac="http://schemas.microsoft.com/office/spreadsheetml/2009/9/ac" r="440" ht="15.75" x14ac:dyDescent="0.25">
      <c r="A440" s="182"/>
      <c r="B440" s="183"/>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c r="AA440" s="182"/>
    </row>
    <row xmlns:x14ac="http://schemas.microsoft.com/office/spreadsheetml/2009/9/ac" r="441" ht="15.75" x14ac:dyDescent="0.25">
      <c r="A441" s="182"/>
      <c r="B441" s="183"/>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c r="AA441" s="182"/>
    </row>
    <row xmlns:x14ac="http://schemas.microsoft.com/office/spreadsheetml/2009/9/ac" r="442" ht="15.75" x14ac:dyDescent="0.25">
      <c r="A442" s="182"/>
      <c r="B442" s="183"/>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c r="AA442" s="182"/>
    </row>
    <row xmlns:x14ac="http://schemas.microsoft.com/office/spreadsheetml/2009/9/ac" r="443" ht="15.75" x14ac:dyDescent="0.25">
      <c r="A443" s="182"/>
      <c r="B443" s="183"/>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c r="AA443" s="182"/>
    </row>
    <row xmlns:x14ac="http://schemas.microsoft.com/office/spreadsheetml/2009/9/ac" r="444" ht="15.75" x14ac:dyDescent="0.25">
      <c r="A444" s="182"/>
      <c r="B444" s="183"/>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c r="AA444" s="182"/>
    </row>
    <row xmlns:x14ac="http://schemas.microsoft.com/office/spreadsheetml/2009/9/ac" r="445" ht="15.75" x14ac:dyDescent="0.25">
      <c r="A445" s="182"/>
      <c r="B445" s="183"/>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c r="AA445" s="182"/>
    </row>
    <row xmlns:x14ac="http://schemas.microsoft.com/office/spreadsheetml/2009/9/ac" r="446" ht="15.75" x14ac:dyDescent="0.25">
      <c r="A446" s="182"/>
      <c r="B446" s="183"/>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c r="AA446" s="182"/>
    </row>
    <row xmlns:x14ac="http://schemas.microsoft.com/office/spreadsheetml/2009/9/ac" r="447" ht="15.75" x14ac:dyDescent="0.25">
      <c r="A447" s="182"/>
      <c r="B447" s="183"/>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c r="AA447" s="182"/>
    </row>
    <row xmlns:x14ac="http://schemas.microsoft.com/office/spreadsheetml/2009/9/ac" r="448" ht="15.75" x14ac:dyDescent="0.25">
      <c r="A448" s="182"/>
      <c r="B448" s="183"/>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c r="AA448" s="182"/>
    </row>
    <row xmlns:x14ac="http://schemas.microsoft.com/office/spreadsheetml/2009/9/ac" r="449" ht="15.75" x14ac:dyDescent="0.25">
      <c r="A449" s="182"/>
      <c r="B449" s="183"/>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c r="AA449" s="182"/>
    </row>
    <row xmlns:x14ac="http://schemas.microsoft.com/office/spreadsheetml/2009/9/ac" r="450" ht="15.75" x14ac:dyDescent="0.25">
      <c r="A450" s="182"/>
      <c r="B450" s="183"/>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c r="AA450" s="182"/>
    </row>
    <row xmlns:x14ac="http://schemas.microsoft.com/office/spreadsheetml/2009/9/ac" r="451" ht="15.75" x14ac:dyDescent="0.25">
      <c r="A451" s="182"/>
      <c r="B451" s="183"/>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c r="AA451" s="182"/>
    </row>
    <row xmlns:x14ac="http://schemas.microsoft.com/office/spreadsheetml/2009/9/ac" r="452" ht="15.75" x14ac:dyDescent="0.25">
      <c r="A452" s="182"/>
      <c r="B452" s="183"/>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c r="AA452" s="182"/>
    </row>
    <row xmlns:x14ac="http://schemas.microsoft.com/office/spreadsheetml/2009/9/ac" r="453" ht="15.75" x14ac:dyDescent="0.25">
      <c r="A453" s="182"/>
      <c r="B453" s="183"/>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c r="AA453" s="182"/>
    </row>
    <row xmlns:x14ac="http://schemas.microsoft.com/office/spreadsheetml/2009/9/ac" r="454" ht="15.75" x14ac:dyDescent="0.25">
      <c r="A454" s="182"/>
      <c r="B454" s="183"/>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c r="AA454" s="182"/>
    </row>
    <row xmlns:x14ac="http://schemas.microsoft.com/office/spreadsheetml/2009/9/ac" r="455" ht="15.75" x14ac:dyDescent="0.25">
      <c r="A455" s="182"/>
      <c r="B455" s="183"/>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c r="AA455" s="182"/>
    </row>
    <row xmlns:x14ac="http://schemas.microsoft.com/office/spreadsheetml/2009/9/ac" r="456" ht="15.75" x14ac:dyDescent="0.25">
      <c r="A456" s="182"/>
      <c r="B456" s="183"/>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c r="AA456" s="182"/>
    </row>
    <row xmlns:x14ac="http://schemas.microsoft.com/office/spreadsheetml/2009/9/ac" r="457" ht="15.75" x14ac:dyDescent="0.25">
      <c r="A457" s="182"/>
      <c r="B457" s="183"/>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c r="AA457" s="182"/>
    </row>
    <row xmlns:x14ac="http://schemas.microsoft.com/office/spreadsheetml/2009/9/ac" r="458" ht="15.75" x14ac:dyDescent="0.25">
      <c r="A458" s="182"/>
      <c r="B458" s="183"/>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c r="AA458" s="182"/>
    </row>
    <row xmlns:x14ac="http://schemas.microsoft.com/office/spreadsheetml/2009/9/ac" r="459" ht="15.75" x14ac:dyDescent="0.25">
      <c r="A459" s="182"/>
      <c r="B459" s="183"/>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c r="AA459" s="182"/>
    </row>
    <row xmlns:x14ac="http://schemas.microsoft.com/office/spreadsheetml/2009/9/ac" r="460" ht="15.75" x14ac:dyDescent="0.25">
      <c r="A460" s="182"/>
      <c r="B460" s="183"/>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c r="AA460" s="182"/>
    </row>
    <row xmlns:x14ac="http://schemas.microsoft.com/office/spreadsheetml/2009/9/ac" r="461" ht="15.75" x14ac:dyDescent="0.25">
      <c r="A461" s="182"/>
      <c r="B461" s="183"/>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c r="AA461" s="182"/>
    </row>
    <row xmlns:x14ac="http://schemas.microsoft.com/office/spreadsheetml/2009/9/ac" r="462" ht="15.75" x14ac:dyDescent="0.25">
      <c r="A462" s="182"/>
      <c r="B462" s="183"/>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c r="AA462" s="182"/>
    </row>
    <row xmlns:x14ac="http://schemas.microsoft.com/office/spreadsheetml/2009/9/ac" r="463" ht="15.75" x14ac:dyDescent="0.25">
      <c r="A463" s="182"/>
      <c r="B463" s="183"/>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c r="AA463" s="182"/>
    </row>
    <row xmlns:x14ac="http://schemas.microsoft.com/office/spreadsheetml/2009/9/ac" r="464" ht="15.75" x14ac:dyDescent="0.25">
      <c r="A464" s="182"/>
      <c r="B464" s="183"/>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c r="AA464" s="182"/>
    </row>
    <row xmlns:x14ac="http://schemas.microsoft.com/office/spreadsheetml/2009/9/ac" r="465" ht="15.75" x14ac:dyDescent="0.25">
      <c r="A465" s="182"/>
      <c r="B465" s="183"/>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c r="AA465" s="182"/>
    </row>
    <row xmlns:x14ac="http://schemas.microsoft.com/office/spreadsheetml/2009/9/ac" r="466" ht="15.75" x14ac:dyDescent="0.25">
      <c r="A466" s="182"/>
      <c r="B466" s="183"/>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c r="AA466" s="182"/>
    </row>
    <row xmlns:x14ac="http://schemas.microsoft.com/office/spreadsheetml/2009/9/ac" r="467" ht="15.75" x14ac:dyDescent="0.25">
      <c r="A467" s="182"/>
      <c r="B467" s="183"/>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c r="AA467" s="182"/>
    </row>
    <row xmlns:x14ac="http://schemas.microsoft.com/office/spreadsheetml/2009/9/ac" r="468" ht="15.75" x14ac:dyDescent="0.25">
      <c r="A468" s="182"/>
      <c r="B468" s="183"/>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c r="AA468" s="182"/>
    </row>
    <row xmlns:x14ac="http://schemas.microsoft.com/office/spreadsheetml/2009/9/ac" r="469" ht="15.75" x14ac:dyDescent="0.25">
      <c r="A469" s="182"/>
      <c r="B469" s="183"/>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c r="AA469" s="182"/>
    </row>
    <row xmlns:x14ac="http://schemas.microsoft.com/office/spreadsheetml/2009/9/ac" r="470" ht="15.75" x14ac:dyDescent="0.25">
      <c r="A470" s="182"/>
      <c r="B470" s="183"/>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c r="AA470" s="182"/>
    </row>
    <row xmlns:x14ac="http://schemas.microsoft.com/office/spreadsheetml/2009/9/ac" r="471" ht="15.75" x14ac:dyDescent="0.25">
      <c r="A471" s="182"/>
      <c r="B471" s="183"/>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c r="AA471" s="182"/>
    </row>
    <row xmlns:x14ac="http://schemas.microsoft.com/office/spreadsheetml/2009/9/ac" r="472" ht="15.75" x14ac:dyDescent="0.25">
      <c r="A472" s="182"/>
      <c r="B472" s="183"/>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c r="AA472" s="182"/>
    </row>
    <row xmlns:x14ac="http://schemas.microsoft.com/office/spreadsheetml/2009/9/ac" r="473" ht="15.75" x14ac:dyDescent="0.25">
      <c r="A473" s="182"/>
      <c r="B473" s="183"/>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c r="AA473" s="182"/>
    </row>
    <row xmlns:x14ac="http://schemas.microsoft.com/office/spreadsheetml/2009/9/ac" r="474" ht="15.75" x14ac:dyDescent="0.25">
      <c r="A474" s="182"/>
      <c r="B474" s="183"/>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c r="AA474" s="182"/>
    </row>
    <row xmlns:x14ac="http://schemas.microsoft.com/office/spreadsheetml/2009/9/ac" r="475" ht="15.75" x14ac:dyDescent="0.25">
      <c r="A475" s="182"/>
      <c r="B475" s="183"/>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c r="AA475" s="182"/>
    </row>
    <row xmlns:x14ac="http://schemas.microsoft.com/office/spreadsheetml/2009/9/ac" r="476" ht="15.75" x14ac:dyDescent="0.25">
      <c r="A476" s="182"/>
      <c r="B476" s="183"/>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c r="AA476" s="182"/>
    </row>
    <row xmlns:x14ac="http://schemas.microsoft.com/office/spreadsheetml/2009/9/ac" r="477" ht="15.75" x14ac:dyDescent="0.25">
      <c r="A477" s="182"/>
      <c r="B477" s="183"/>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c r="AA477" s="182"/>
    </row>
    <row xmlns:x14ac="http://schemas.microsoft.com/office/spreadsheetml/2009/9/ac" r="478" ht="15.75" x14ac:dyDescent="0.25">
      <c r="A478" s="182"/>
      <c r="B478" s="183"/>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c r="AA478" s="182"/>
    </row>
    <row xmlns:x14ac="http://schemas.microsoft.com/office/spreadsheetml/2009/9/ac" r="479" ht="15.75" x14ac:dyDescent="0.25">
      <c r="A479" s="182"/>
      <c r="B479" s="183"/>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c r="AA479" s="182"/>
    </row>
    <row xmlns:x14ac="http://schemas.microsoft.com/office/spreadsheetml/2009/9/ac" r="480" ht="15.75" x14ac:dyDescent="0.25">
      <c r="A480" s="182"/>
      <c r="B480" s="183"/>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c r="AA480" s="182"/>
    </row>
    <row xmlns:x14ac="http://schemas.microsoft.com/office/spreadsheetml/2009/9/ac" r="481" ht="15.75" x14ac:dyDescent="0.25">
      <c r="A481" s="182"/>
      <c r="B481" s="183"/>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c r="AA481" s="182"/>
    </row>
    <row xmlns:x14ac="http://schemas.microsoft.com/office/spreadsheetml/2009/9/ac" r="482" ht="15.75" x14ac:dyDescent="0.25">
      <c r="A482" s="182"/>
      <c r="B482" s="183"/>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c r="AA482" s="182"/>
    </row>
    <row xmlns:x14ac="http://schemas.microsoft.com/office/spreadsheetml/2009/9/ac" r="483" ht="15.75" x14ac:dyDescent="0.25">
      <c r="A483" s="182"/>
      <c r="B483" s="183"/>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c r="AA483" s="182"/>
    </row>
    <row xmlns:x14ac="http://schemas.microsoft.com/office/spreadsheetml/2009/9/ac" r="484" ht="15.75" x14ac:dyDescent="0.25">
      <c r="A484" s="182"/>
      <c r="B484" s="183"/>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c r="AA484" s="182"/>
    </row>
    <row xmlns:x14ac="http://schemas.microsoft.com/office/spreadsheetml/2009/9/ac" r="485" ht="15.75" x14ac:dyDescent="0.25">
      <c r="A485" s="182"/>
      <c r="B485" s="183"/>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c r="AA485" s="182"/>
    </row>
    <row xmlns:x14ac="http://schemas.microsoft.com/office/spreadsheetml/2009/9/ac" r="486" ht="15.75" x14ac:dyDescent="0.25">
      <c r="A486" s="182"/>
      <c r="B486" s="183"/>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c r="AA486" s="182"/>
    </row>
    <row xmlns:x14ac="http://schemas.microsoft.com/office/spreadsheetml/2009/9/ac" r="487" ht="15.75" x14ac:dyDescent="0.25">
      <c r="A487" s="182"/>
      <c r="B487" s="183"/>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c r="AA487" s="182"/>
    </row>
    <row xmlns:x14ac="http://schemas.microsoft.com/office/spreadsheetml/2009/9/ac" r="488" ht="15.75" x14ac:dyDescent="0.25">
      <c r="A488" s="182"/>
      <c r="B488" s="183"/>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c r="AA488" s="18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5296-AC4D-461C-A220-88445AF44CA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2" customWidth="true"/>
    <col min="2" max="2" width="6.5" style="223" customWidth="true"/>
    <col min="3" max="3" width="14.125" style="224" customWidth="true"/>
    <col min="4" max="4" width="9.75" style="202" customWidth="true"/>
    <col min="5" max="5" width="8" style="225" customWidth="true"/>
    <col min="6" max="6" width="8" style="226" customWidth="true"/>
    <col min="7" max="7" width="8" style="227" customWidth="true"/>
    <col min="8" max="8" width="8" style="228" customWidth="true"/>
    <col min="9" max="9" width="8" style="221" customWidth="true"/>
    <col min="10" max="10" width="8" style="229" customWidth="true"/>
    <col min="11" max="11" width="8" style="230" customWidth="true"/>
    <col min="12" max="12" width="8" style="226" customWidth="true"/>
    <col min="13" max="13" width="8" style="231" customWidth="true"/>
    <col min="14" max="14" width="8" style="232" customWidth="true"/>
    <col min="15" max="19" width="8" style="202" customWidth="true"/>
    <col min="20" max="16384" width="9" style="202"/>
  </cols>
  <sheetData>
    <row xmlns:x14ac="http://schemas.microsoft.com/office/spreadsheetml/2009/9/ac" r="1" ht="20.25" customHeight="true" x14ac:dyDescent="0.2">
      <c r="A1" s="559" t="s">
        <v>296</v>
      </c>
      <c r="B1" s="560"/>
      <c r="C1" s="560"/>
      <c r="D1" s="560"/>
      <c r="E1" s="561" t="s">
        <v>52</v>
      </c>
      <c r="F1" s="562"/>
      <c r="G1" s="562"/>
      <c r="H1" s="562"/>
      <c r="I1" s="563"/>
      <c r="J1" s="564" t="s">
        <v>10</v>
      </c>
      <c r="K1" s="564"/>
      <c r="L1" s="564"/>
      <c r="M1" s="564"/>
      <c r="N1" s="564"/>
      <c r="O1" s="565" t="s">
        <v>11</v>
      </c>
      <c r="P1" s="566"/>
      <c r="Q1" s="566"/>
      <c r="R1" s="566"/>
      <c r="S1" s="567"/>
    </row>
    <row xmlns:x14ac="http://schemas.microsoft.com/office/spreadsheetml/2009/9/ac" r="2" x14ac:dyDescent="0.2">
      <c r="A2" s="560"/>
      <c r="B2" s="560"/>
      <c r="C2" s="560"/>
      <c r="D2" s="560"/>
      <c r="E2" s="203"/>
      <c r="F2" s="204"/>
      <c r="G2" s="233"/>
      <c r="H2" s="205"/>
      <c r="I2" s="234"/>
      <c r="J2" s="206"/>
      <c r="K2" s="204"/>
      <c r="L2" s="235"/>
      <c r="M2" s="205"/>
      <c r="N2" s="236"/>
      <c r="O2" s="203"/>
      <c r="P2" s="204"/>
      <c r="Q2" s="207"/>
      <c r="R2" s="205"/>
      <c r="S2" s="234"/>
    </row>
    <row xmlns:x14ac="http://schemas.microsoft.com/office/spreadsheetml/2009/9/ac" r="3" ht="134.25" customHeight="true" x14ac:dyDescent="0.2">
      <c r="A3" s="208" t="s">
        <v>9</v>
      </c>
      <c r="B3" s="209" t="s">
        <v>4</v>
      </c>
      <c r="C3" s="210" t="s">
        <v>8</v>
      </c>
      <c r="D3" s="211" t="s">
        <v>197</v>
      </c>
      <c r="E3" s="212" t="s">
        <v>25</v>
      </c>
      <c r="F3" s="213" t="s">
        <v>19</v>
      </c>
      <c r="G3" s="237" t="s">
        <v>167</v>
      </c>
      <c r="H3" s="214" t="s">
        <v>176</v>
      </c>
      <c r="I3" s="238" t="s">
        <v>36</v>
      </c>
      <c r="J3" s="215" t="s">
        <v>25</v>
      </c>
      <c r="K3" s="216" t="s">
        <v>19</v>
      </c>
      <c r="L3" s="239" t="s">
        <v>168</v>
      </c>
      <c r="M3" s="214" t="s">
        <v>176</v>
      </c>
      <c r="N3" s="240" t="s">
        <v>36</v>
      </c>
      <c r="O3" s="212" t="s">
        <v>25</v>
      </c>
      <c r="P3" s="213" t="s">
        <v>141</v>
      </c>
      <c r="Q3" s="217" t="s">
        <v>169</v>
      </c>
      <c r="R3" s="214" t="s">
        <v>176</v>
      </c>
      <c r="S3" s="238" t="s">
        <v>36</v>
      </c>
    </row>
    <row xmlns:x14ac="http://schemas.microsoft.com/office/spreadsheetml/2009/9/ac" r="4" x14ac:dyDescent="0.2">
      <c r="A4" s="340" t="str">
        <f>IF(ISBLANK(Regressions!A14), " ", Regressions!A14)</f>
        <v>Nigeria</v>
      </c>
      <c r="B4" s="341">
        <f>IF(ISBLANK(Regressions!B14), " ", Regressions!B14)</f>
        <v>2000</v>
      </c>
      <c r="C4" s="218" t="str">
        <f>IF(ISBLANK(Regressions!C14), " ", Regressions!C14)</f>
        <v>National</v>
      </c>
      <c r="D4" s="342">
        <f>IF(ISBLANK(Regressions!D14), " ", Regressions!D14)</f>
        <v>39550576</v>
      </c>
      <c r="E4" s="219" t="e">
        <f>IF(ISNUMBER(Regressions!E14),ROUND(Regressions!E14, 1), NA())</f>
        <v>#N/A</v>
      </c>
      <c r="F4" s="343" t="e">
        <f>IF(ISNUMBER(Regressions!F14),ROUND(Regressions!F14, 1), NA())</f>
        <v>#N/A</v>
      </c>
      <c r="G4" s="241" t="e">
        <f>IF(ISNUMBER(Regressions!G14),ROUND(Regressions!G14, 1), NA())</f>
        <v>#N/A</v>
      </c>
      <c r="H4" s="344" t="e">
        <f>IF(ISNUMBER(Regressions!H14),ROUND(Regressions!H14, 1), NA())</f>
        <v>#N/A</v>
      </c>
      <c r="I4" s="242" t="e">
        <f>IF(ISNUMBER(Regressions!I14),ROUND(Regressions!I14, 1), NA())</f>
        <v>#N/A</v>
      </c>
      <c r="J4" s="345" t="e">
        <f>IF(ISNUMBER(Regressions!K14),ROUND(Regressions!K14, 1), NA())</f>
        <v>#N/A</v>
      </c>
      <c r="K4" s="343" t="e">
        <f>IF(ISNUMBER(Regressions!L14),ROUND(Regressions!L14, 1), NA())</f>
        <v>#N/A</v>
      </c>
      <c r="L4" s="243" t="e">
        <f>IF(ISNUMBER(Regressions!M14),ROUND(Regressions!M14, 1), NA())</f>
        <v>#N/A</v>
      </c>
      <c r="M4" s="344" t="e">
        <f>IF(ISNUMBER(Regressions!N14),ROUND(Regressions!N14, 1), NA())</f>
        <v>#N/A</v>
      </c>
      <c r="N4" s="242" t="e">
        <f>IF(ISNUMBER(Regressions!O14),ROUND(Regressions!O14, 1), NA())</f>
        <v>#N/A</v>
      </c>
      <c r="O4" s="345" t="e">
        <f>IF(ISNUMBER(Regressions!Q14),ROUND(Regressions!Q14, 1), NA())</f>
        <v>#N/A</v>
      </c>
      <c r="P4" s="343" t="e">
        <f>IF(ISNUMBER(Regressions!R14),ROUND(Regressions!R14, 1), NA())</f>
        <v>#N/A</v>
      </c>
      <c r="Q4" s="220" t="e">
        <f>IF(ISNUMBER(Regressions!S14),ROUND(Regressions!S14, 1), NA())</f>
        <v>#N/A</v>
      </c>
      <c r="R4" s="344" t="e">
        <f>IF(ISNUMBER(Regressions!T14),ROUND(Regressions!T14, 1), NA())</f>
        <v>#N/A</v>
      </c>
      <c r="S4" s="242" t="e">
        <f>IF(ISNUMBER(Regressions!U14),ROUND(Regressions!U14, 1), NA())</f>
        <v>#N/A</v>
      </c>
    </row>
    <row xmlns:x14ac="http://schemas.microsoft.com/office/spreadsheetml/2009/9/ac" r="5" x14ac:dyDescent="0.2">
      <c r="A5" s="340" t="str">
        <f>IF(ISBLANK(Regressions!A15), " ", Regressions!A15)</f>
        <v>Nigeria</v>
      </c>
      <c r="B5" s="341">
        <f>IF(ISBLANK(Regressions!B15), " ", Regressions!B15)</f>
        <v>2001</v>
      </c>
      <c r="C5" s="346" t="str">
        <f>IF(ISBLANK(Regressions!C15), " ", Regressions!C15)</f>
        <v>National</v>
      </c>
      <c r="D5" s="342">
        <f>IF(ISBLANK(Regressions!D15), " ", Regressions!D15)</f>
        <v>40457428</v>
      </c>
      <c r="E5" s="219" t="e">
        <f>IF(ISNUMBER(Regressions!E15),ROUND(Regressions!E15, 1), NA())</f>
        <v>#N/A</v>
      </c>
      <c r="F5" s="343" t="e">
        <f>IF(ISNUMBER(Regressions!F15),ROUND(Regressions!F15, 1), NA())</f>
        <v>#N/A</v>
      </c>
      <c r="G5" s="241" t="e">
        <f>IF(ISNUMBER(Regressions!G15),ROUND(Regressions!G15, 1), NA())</f>
        <v>#N/A</v>
      </c>
      <c r="H5" s="344" t="e">
        <f>IF(ISNUMBER(Regressions!H15),ROUND(Regressions!H15, 1), NA())</f>
        <v>#N/A</v>
      </c>
      <c r="I5" s="242" t="e">
        <f>IF(ISNUMBER(Regressions!I15),ROUND(Regressions!I15, 1), NA())</f>
        <v>#N/A</v>
      </c>
      <c r="J5" s="345" t="e">
        <f>IF(ISNUMBER(Regressions!K15),ROUND(Regressions!K15, 1), NA())</f>
        <v>#N/A</v>
      </c>
      <c r="K5" s="343" t="e">
        <f>IF(ISNUMBER(Regressions!L15),ROUND(Regressions!L15, 1), NA())</f>
        <v>#N/A</v>
      </c>
      <c r="L5" s="243" t="e">
        <f>IF(ISNUMBER(Regressions!M15),ROUND(Regressions!M15, 1), NA())</f>
        <v>#N/A</v>
      </c>
      <c r="M5" s="344" t="e">
        <f>IF(ISNUMBER(Regressions!N15),ROUND(Regressions!N15, 1), NA())</f>
        <v>#N/A</v>
      </c>
      <c r="N5" s="242" t="e">
        <f>IF(ISNUMBER(Regressions!O15),ROUND(Regressions!O15, 1), NA())</f>
        <v>#N/A</v>
      </c>
      <c r="O5" s="345" t="e">
        <f>IF(ISNUMBER(Regressions!Q15),ROUND(Regressions!Q15, 1), NA())</f>
        <v>#N/A</v>
      </c>
      <c r="P5" s="343" t="e">
        <f>IF(ISNUMBER(Regressions!R15),ROUND(Regressions!R15, 1), NA())</f>
        <v>#N/A</v>
      </c>
      <c r="Q5" s="220" t="e">
        <f>IF(ISNUMBER(Regressions!S15),ROUND(Regressions!S15, 1), NA())</f>
        <v>#N/A</v>
      </c>
      <c r="R5" s="344" t="e">
        <f>IF(ISNUMBER(Regressions!T15),ROUND(Regressions!T15, 1), NA())</f>
        <v>#N/A</v>
      </c>
      <c r="S5" s="242" t="e">
        <f>IF(ISNUMBER(Regressions!U15),ROUND(Regressions!U15, 1), NA())</f>
        <v>#N/A</v>
      </c>
      <c r="T5" s="221"/>
      <c r="U5" s="221"/>
      <c r="V5" s="221"/>
      <c r="W5" s="221"/>
      <c r="X5" s="221"/>
      <c r="Y5" s="221"/>
      <c r="Z5" s="221"/>
      <c r="AA5" s="221"/>
    </row>
    <row xmlns:x14ac="http://schemas.microsoft.com/office/spreadsheetml/2009/9/ac" r="6" x14ac:dyDescent="0.2">
      <c r="A6" s="340" t="str">
        <f>IF(ISBLANK(Regressions!A16), " ", Regressions!A16)</f>
        <v>Nigeria</v>
      </c>
      <c r="B6" s="341">
        <f>IF(ISBLANK(Regressions!B16), " ", Regressions!B16)</f>
        <v>2002</v>
      </c>
      <c r="C6" s="346" t="str">
        <f>IF(ISBLANK(Regressions!C16), " ", Regressions!C16)</f>
        <v>National</v>
      </c>
      <c r="D6" s="342">
        <f>IF(ISBLANK(Regressions!D16), " ", Regressions!D16)</f>
        <v>41392328</v>
      </c>
      <c r="E6" s="219" t="e">
        <f>IF(ISNUMBER(Regressions!E16),ROUND(Regressions!E16, 1), NA())</f>
        <v>#N/A</v>
      </c>
      <c r="F6" s="343" t="e">
        <f>IF(ISNUMBER(Regressions!F16),ROUND(Regressions!F16, 1), NA())</f>
        <v>#N/A</v>
      </c>
      <c r="G6" s="241" t="e">
        <f>IF(ISNUMBER(Regressions!G16),ROUND(Regressions!G16, 1), NA())</f>
        <v>#N/A</v>
      </c>
      <c r="H6" s="344" t="e">
        <f>IF(ISNUMBER(Regressions!H16),ROUND(Regressions!H16, 1), NA())</f>
        <v>#N/A</v>
      </c>
      <c r="I6" s="242" t="e">
        <f>IF(ISNUMBER(Regressions!I16),ROUND(Regressions!I16, 1), NA())</f>
        <v>#N/A</v>
      </c>
      <c r="J6" s="345" t="e">
        <f>IF(ISNUMBER(Regressions!K16),ROUND(Regressions!K16, 1), NA())</f>
        <v>#N/A</v>
      </c>
      <c r="K6" s="343" t="e">
        <f>IF(ISNUMBER(Regressions!L16),ROUND(Regressions!L16, 1), NA())</f>
        <v>#N/A</v>
      </c>
      <c r="L6" s="243" t="e">
        <f>IF(ISNUMBER(Regressions!M16),ROUND(Regressions!M16, 1), NA())</f>
        <v>#N/A</v>
      </c>
      <c r="M6" s="344" t="e">
        <f>IF(ISNUMBER(Regressions!N16),ROUND(Regressions!N16, 1), NA())</f>
        <v>#N/A</v>
      </c>
      <c r="N6" s="242" t="e">
        <f>IF(ISNUMBER(Regressions!O16),ROUND(Regressions!O16, 1), NA())</f>
        <v>#N/A</v>
      </c>
      <c r="O6" s="345" t="e">
        <f>IF(ISNUMBER(Regressions!Q16),ROUND(Regressions!Q16, 1), NA())</f>
        <v>#N/A</v>
      </c>
      <c r="P6" s="343" t="e">
        <f>IF(ISNUMBER(Regressions!R16),ROUND(Regressions!R16, 1), NA())</f>
        <v>#N/A</v>
      </c>
      <c r="Q6" s="220" t="e">
        <f>IF(ISNUMBER(Regressions!S16),ROUND(Regressions!S16, 1), NA())</f>
        <v>#N/A</v>
      </c>
      <c r="R6" s="344" t="e">
        <f>IF(ISNUMBER(Regressions!T16),ROUND(Regressions!T16, 1), NA())</f>
        <v>#N/A</v>
      </c>
      <c r="S6" s="242" t="e">
        <f>IF(ISNUMBER(Regressions!U16),ROUND(Regressions!U16, 1), NA())</f>
        <v>#N/A</v>
      </c>
      <c r="T6" s="221"/>
      <c r="U6" s="221"/>
      <c r="V6" s="221"/>
      <c r="W6" s="221"/>
      <c r="X6" s="221"/>
      <c r="Y6" s="221"/>
      <c r="Z6" s="221"/>
      <c r="AA6" s="221"/>
    </row>
    <row xmlns:x14ac="http://schemas.microsoft.com/office/spreadsheetml/2009/9/ac" r="7" x14ac:dyDescent="0.2">
      <c r="A7" s="340" t="str">
        <f>IF(ISBLANK(Regressions!A17), " ", Regressions!A17)</f>
        <v>Nigeria</v>
      </c>
      <c r="B7" s="341">
        <f>IF(ISBLANK(Regressions!B17), " ", Regressions!B17)</f>
        <v>2003</v>
      </c>
      <c r="C7" s="346" t="str">
        <f>IF(ISBLANK(Regressions!C17), " ", Regressions!C17)</f>
        <v>National</v>
      </c>
      <c r="D7" s="342">
        <f>IF(ISBLANK(Regressions!D17), " ", Regressions!D17)</f>
        <v>42377612</v>
      </c>
      <c r="E7" s="219" t="e">
        <f>IF(ISNUMBER(Regressions!E17),ROUND(Regressions!E17, 1), NA())</f>
        <v>#N/A</v>
      </c>
      <c r="F7" s="343" t="e">
        <f>IF(ISNUMBER(Regressions!F17),ROUND(Regressions!F17, 1), NA())</f>
        <v>#N/A</v>
      </c>
      <c r="G7" s="241" t="e">
        <f>IF(ISNUMBER(Regressions!G17),ROUND(Regressions!G17, 1), NA())</f>
        <v>#N/A</v>
      </c>
      <c r="H7" s="344" t="e">
        <f>IF(ISNUMBER(Regressions!H17),ROUND(Regressions!H17, 1), NA())</f>
        <v>#N/A</v>
      </c>
      <c r="I7" s="242" t="e">
        <f>IF(ISNUMBER(Regressions!I17),ROUND(Regressions!I17, 1), NA())</f>
        <v>#N/A</v>
      </c>
      <c r="J7" s="345" t="e">
        <f>IF(ISNUMBER(Regressions!K17),ROUND(Regressions!K17, 1), NA())</f>
        <v>#N/A</v>
      </c>
      <c r="K7" s="343" t="e">
        <f>IF(ISNUMBER(Regressions!L17),ROUND(Regressions!L17, 1), NA())</f>
        <v>#N/A</v>
      </c>
      <c r="L7" s="243" t="e">
        <f>IF(ISNUMBER(Regressions!M17),ROUND(Regressions!M17, 1), NA())</f>
        <v>#N/A</v>
      </c>
      <c r="M7" s="344" t="e">
        <f>IF(ISNUMBER(Regressions!N17),ROUND(Regressions!N17, 1), NA())</f>
        <v>#N/A</v>
      </c>
      <c r="N7" s="242" t="e">
        <f>IF(ISNUMBER(Regressions!O17),ROUND(Regressions!O17, 1), NA())</f>
        <v>#N/A</v>
      </c>
      <c r="O7" s="345" t="e">
        <f>IF(ISNUMBER(Regressions!Q17),ROUND(Regressions!Q17, 1), NA())</f>
        <v>#N/A</v>
      </c>
      <c r="P7" s="343" t="e">
        <f>IF(ISNUMBER(Regressions!R17),ROUND(Regressions!R17, 1), NA())</f>
        <v>#N/A</v>
      </c>
      <c r="Q7" s="220" t="e">
        <f>IF(ISNUMBER(Regressions!S17),ROUND(Regressions!S17, 1), NA())</f>
        <v>#N/A</v>
      </c>
      <c r="R7" s="344" t="e">
        <f>IF(ISNUMBER(Regressions!T17),ROUND(Regressions!T17, 1), NA())</f>
        <v>#N/A</v>
      </c>
      <c r="S7" s="242" t="e">
        <f>IF(ISNUMBER(Regressions!U17),ROUND(Regressions!U17, 1), NA())</f>
        <v>#N/A</v>
      </c>
      <c r="T7" s="221"/>
      <c r="U7" s="221"/>
      <c r="V7" s="221"/>
      <c r="W7" s="221"/>
      <c r="X7" s="221"/>
      <c r="Y7" s="221"/>
      <c r="Z7" s="221"/>
      <c r="AA7" s="221"/>
    </row>
    <row xmlns:x14ac="http://schemas.microsoft.com/office/spreadsheetml/2009/9/ac" r="8" x14ac:dyDescent="0.2">
      <c r="A8" s="340" t="str">
        <f>IF(ISBLANK(Regressions!A18), " ", Regressions!A18)</f>
        <v>Nigeria</v>
      </c>
      <c r="B8" s="341">
        <f>IF(ISBLANK(Regressions!B18), " ", Regressions!B18)</f>
        <v>2004</v>
      </c>
      <c r="C8" s="346" t="str">
        <f>IF(ISBLANK(Regressions!C18), " ", Regressions!C18)</f>
        <v>National</v>
      </c>
      <c r="D8" s="342">
        <f>IF(ISBLANK(Regressions!D18), " ", Regressions!D18)</f>
        <v>43423496</v>
      </c>
      <c r="E8" s="219" t="e">
        <f>IF(ISNUMBER(Regressions!E18),ROUND(Regressions!E18, 1), NA())</f>
        <v>#N/A</v>
      </c>
      <c r="F8" s="343" t="e">
        <f>IF(ISNUMBER(Regressions!F18),ROUND(Regressions!F18, 1), NA())</f>
        <v>#N/A</v>
      </c>
      <c r="G8" s="241" t="e">
        <f>IF(ISNUMBER(Regressions!G18),ROUND(Regressions!G18, 1), NA())</f>
        <v>#N/A</v>
      </c>
      <c r="H8" s="344" t="e">
        <f>IF(ISNUMBER(Regressions!H18),ROUND(Regressions!H18, 1), NA())</f>
        <v>#N/A</v>
      </c>
      <c r="I8" s="242" t="e">
        <f>IF(ISNUMBER(Regressions!I18),ROUND(Regressions!I18, 1), NA())</f>
        <v>#N/A</v>
      </c>
      <c r="J8" s="345" t="e">
        <f>IF(ISNUMBER(Regressions!K18),ROUND(Regressions!K18, 1), NA())</f>
        <v>#N/A</v>
      </c>
      <c r="K8" s="343" t="e">
        <f>IF(ISNUMBER(Regressions!L18),ROUND(Regressions!L18, 1), NA())</f>
        <v>#N/A</v>
      </c>
      <c r="L8" s="243" t="e">
        <f>IF(ISNUMBER(Regressions!M18),ROUND(Regressions!M18, 1), NA())</f>
        <v>#N/A</v>
      </c>
      <c r="M8" s="344" t="e">
        <f>IF(ISNUMBER(Regressions!N18),ROUND(Regressions!N18, 1), NA())</f>
        <v>#N/A</v>
      </c>
      <c r="N8" s="242" t="e">
        <f>IF(ISNUMBER(Regressions!O18),ROUND(Regressions!O18, 1), NA())</f>
        <v>#N/A</v>
      </c>
      <c r="O8" s="345" t="e">
        <f>IF(ISNUMBER(Regressions!Q18),ROUND(Regressions!Q18, 1), NA())</f>
        <v>#N/A</v>
      </c>
      <c r="P8" s="343" t="e">
        <f>IF(ISNUMBER(Regressions!R18),ROUND(Regressions!R18, 1), NA())</f>
        <v>#N/A</v>
      </c>
      <c r="Q8" s="220" t="e">
        <f>IF(ISNUMBER(Regressions!S18),ROUND(Regressions!S18, 1), NA())</f>
        <v>#N/A</v>
      </c>
      <c r="R8" s="344" t="e">
        <f>IF(ISNUMBER(Regressions!T18),ROUND(Regressions!T18, 1), NA())</f>
        <v>#N/A</v>
      </c>
      <c r="S8" s="242" t="e">
        <f>IF(ISNUMBER(Regressions!U18),ROUND(Regressions!U18, 1), NA())</f>
        <v>#N/A</v>
      </c>
      <c r="T8" s="221"/>
      <c r="U8" s="221"/>
      <c r="V8" s="221"/>
      <c r="W8" s="221"/>
      <c r="X8" s="221"/>
      <c r="Y8" s="221"/>
      <c r="Z8" s="221"/>
      <c r="AA8" s="221"/>
    </row>
    <row xmlns:x14ac="http://schemas.microsoft.com/office/spreadsheetml/2009/9/ac" r="9" x14ac:dyDescent="0.2">
      <c r="A9" s="340" t="str">
        <f>IF(ISBLANK(Regressions!A19), " ", Regressions!A19)</f>
        <v>Nigeria</v>
      </c>
      <c r="B9" s="341">
        <f>IF(ISBLANK(Regressions!B19), " ", Regressions!B19)</f>
        <v>2005</v>
      </c>
      <c r="C9" s="346" t="str">
        <f>IF(ISBLANK(Regressions!C19), " ", Regressions!C19)</f>
        <v>National</v>
      </c>
      <c r="D9" s="342">
        <f>IF(ISBLANK(Regressions!D19), " ", Regressions!D19)</f>
        <v>44604196</v>
      </c>
      <c r="E9" s="219" t="e">
        <f>IF(ISNUMBER(Regressions!E19),ROUND(Regressions!E19, 1), NA())</f>
        <v>#N/A</v>
      </c>
      <c r="F9" s="343" t="e">
        <f>IF(ISNUMBER(Regressions!F19),ROUND(Regressions!F19, 1), NA())</f>
        <v>#N/A</v>
      </c>
      <c r="G9" s="241" t="e">
        <f>IF(ISNUMBER(Regressions!G19),ROUND(Regressions!G19, 1), NA())</f>
        <v>#N/A</v>
      </c>
      <c r="H9" s="344" t="e">
        <f>IF(ISNUMBER(Regressions!H19),ROUND(Regressions!H19, 1), NA())</f>
        <v>#N/A</v>
      </c>
      <c r="I9" s="242" t="e">
        <f>IF(ISNUMBER(Regressions!I19),ROUND(Regressions!I19, 1), NA())</f>
        <v>#N/A</v>
      </c>
      <c r="J9" s="345" t="e">
        <f>IF(ISNUMBER(Regressions!K19),ROUND(Regressions!K19, 1), NA())</f>
        <v>#N/A</v>
      </c>
      <c r="K9" s="343" t="e">
        <f>IF(ISNUMBER(Regressions!L19),ROUND(Regressions!L19, 1), NA())</f>
        <v>#N/A</v>
      </c>
      <c r="L9" s="243" t="e">
        <f>IF(ISNUMBER(Regressions!M19),ROUND(Regressions!M19, 1), NA())</f>
        <v>#N/A</v>
      </c>
      <c r="M9" s="344" t="e">
        <f>IF(ISNUMBER(Regressions!N19),ROUND(Regressions!N19, 1), NA())</f>
        <v>#N/A</v>
      </c>
      <c r="N9" s="242" t="e">
        <f>IF(ISNUMBER(Regressions!O19),ROUND(Regressions!O19, 1), NA())</f>
        <v>#N/A</v>
      </c>
      <c r="O9" s="345" t="e">
        <f>IF(ISNUMBER(Regressions!Q19),ROUND(Regressions!Q19, 1), NA())</f>
        <v>#N/A</v>
      </c>
      <c r="P9" s="343" t="e">
        <f>IF(ISNUMBER(Regressions!R19),ROUND(Regressions!R19, 1), NA())</f>
        <v>#N/A</v>
      </c>
      <c r="Q9" s="220" t="e">
        <f>IF(ISNUMBER(Regressions!S19),ROUND(Regressions!S19, 1), NA())</f>
        <v>#N/A</v>
      </c>
      <c r="R9" s="344" t="e">
        <f>IF(ISNUMBER(Regressions!T19),ROUND(Regressions!T19, 1), NA())</f>
        <v>#N/A</v>
      </c>
      <c r="S9" s="242" t="e">
        <f>IF(ISNUMBER(Regressions!U19),ROUND(Regressions!U19, 1), NA())</f>
        <v>#N/A</v>
      </c>
    </row>
    <row xmlns:x14ac="http://schemas.microsoft.com/office/spreadsheetml/2009/9/ac" r="10" x14ac:dyDescent="0.2">
      <c r="A10" s="340" t="str">
        <f>IF(ISBLANK(Regressions!A20), " ", Regressions!A20)</f>
        <v>Nigeria</v>
      </c>
      <c r="B10" s="341">
        <f>IF(ISBLANK(Regressions!B20), " ", Regressions!B20)</f>
        <v>2006</v>
      </c>
      <c r="C10" s="346" t="str">
        <f>IF(ISBLANK(Regressions!C20), " ", Regressions!C20)</f>
        <v>National</v>
      </c>
      <c r="D10" s="342">
        <f>IF(ISBLANK(Regressions!D20), " ", Regressions!D20)</f>
        <v>45901764</v>
      </c>
      <c r="E10" s="219" t="e">
        <f>IF(ISNUMBER(Regressions!E20),ROUND(Regressions!E20, 1), NA())</f>
        <v>#N/A</v>
      </c>
      <c r="F10" s="343" t="e">
        <f>IF(ISNUMBER(Regressions!F20),ROUND(Regressions!F20, 1), NA())</f>
        <v>#N/A</v>
      </c>
      <c r="G10" s="241" t="e">
        <f>IF(ISNUMBER(Regressions!G20),ROUND(Regressions!G20, 1), NA())</f>
        <v>#N/A</v>
      </c>
      <c r="H10" s="344" t="e">
        <f>IF(ISNUMBER(Regressions!H20),ROUND(Regressions!H20, 1), NA())</f>
        <v>#N/A</v>
      </c>
      <c r="I10" s="242" t="e">
        <f>IF(ISNUMBER(Regressions!I20),ROUND(Regressions!I20, 1), NA())</f>
        <v>#N/A</v>
      </c>
      <c r="J10" s="345" t="e">
        <f>IF(ISNUMBER(Regressions!K20),ROUND(Regressions!K20, 1), NA())</f>
        <v>#N/A</v>
      </c>
      <c r="K10" s="343" t="e">
        <f>IF(ISNUMBER(Regressions!L20),ROUND(Regressions!L20, 1), NA())</f>
        <v>#N/A</v>
      </c>
      <c r="L10" s="243" t="e">
        <f>IF(ISNUMBER(Regressions!M20),ROUND(Regressions!M20, 1), NA())</f>
        <v>#N/A</v>
      </c>
      <c r="M10" s="344" t="e">
        <f>IF(ISNUMBER(Regressions!N20),ROUND(Regressions!N20, 1), NA())</f>
        <v>#N/A</v>
      </c>
      <c r="N10" s="242" t="e">
        <f>IF(ISNUMBER(Regressions!O20),ROUND(Regressions!O20, 1), NA())</f>
        <v>#N/A</v>
      </c>
      <c r="O10" s="345" t="e">
        <f>IF(ISNUMBER(Regressions!Q20),ROUND(Regressions!Q20, 1), NA())</f>
        <v>#N/A</v>
      </c>
      <c r="P10" s="343" t="e">
        <f>IF(ISNUMBER(Regressions!R20),ROUND(Regressions!R20, 1), NA())</f>
        <v>#N/A</v>
      </c>
      <c r="Q10" s="220" t="e">
        <f>IF(ISNUMBER(Regressions!S20),ROUND(Regressions!S20, 1), NA())</f>
        <v>#N/A</v>
      </c>
      <c r="R10" s="344" t="e">
        <f>IF(ISNUMBER(Regressions!T20),ROUND(Regressions!T20, 1), NA())</f>
        <v>#N/A</v>
      </c>
      <c r="S10" s="242" t="e">
        <f>IF(ISNUMBER(Regressions!U20),ROUND(Regressions!U20, 1), NA())</f>
        <v>#N/A</v>
      </c>
    </row>
    <row xmlns:x14ac="http://schemas.microsoft.com/office/spreadsheetml/2009/9/ac" r="11" x14ac:dyDescent="0.2">
      <c r="A11" s="340" t="str">
        <f>IF(ISBLANK(Regressions!A21), " ", Regressions!A21)</f>
        <v>Nigeria</v>
      </c>
      <c r="B11" s="341">
        <f>IF(ISBLANK(Regressions!B21), " ", Regressions!B21)</f>
        <v>2007</v>
      </c>
      <c r="C11" s="346" t="str">
        <f>IF(ISBLANK(Regressions!C21), " ", Regressions!C21)</f>
        <v>National</v>
      </c>
      <c r="D11" s="342">
        <f>IF(ISBLANK(Regressions!D21), " ", Regressions!D21)</f>
        <v>47293464</v>
      </c>
      <c r="E11" s="219" t="e">
        <f>IF(ISNUMBER(Regressions!E21),ROUND(Regressions!E21, 1), NA())</f>
        <v>#N/A</v>
      </c>
      <c r="F11" s="343">
        <f>IF(ISNUMBER(Regressions!F21),ROUND(Regressions!F21, 1), NA())</f>
        <v>42.1</v>
      </c>
      <c r="G11" s="241" t="e">
        <f>IF(ISNUMBER(Regressions!G21),ROUND(Regressions!G21, 1), NA())</f>
        <v>#N/A</v>
      </c>
      <c r="H11" s="344" t="e">
        <f>IF(ISNUMBER(Regressions!H21),ROUND(Regressions!H21, 1), NA())</f>
        <v>#N/A</v>
      </c>
      <c r="I11" s="242">
        <f>IF(ISNUMBER(Regressions!I21),ROUND(Regressions!I21, 1), NA())</f>
        <v>57.9</v>
      </c>
      <c r="J11" s="345">
        <f>IF(ISNUMBER(Regressions!K21),ROUND(Regressions!K21, 1), NA())</f>
        <v>55.1</v>
      </c>
      <c r="K11" s="343">
        <f>IF(ISNUMBER(Regressions!L21),ROUND(Regressions!L21, 1), NA())</f>
        <v>47.7</v>
      </c>
      <c r="L11" s="243">
        <f>IF(ISNUMBER(Regressions!M21),ROUND(Regressions!M21, 1), NA())</f>
        <v>15.4</v>
      </c>
      <c r="M11" s="344">
        <f>IF(ISNUMBER(Regressions!N21),ROUND(Regressions!N21, 1), NA())</f>
        <v>32.299999999999997</v>
      </c>
      <c r="N11" s="242">
        <f>IF(ISNUMBER(Regressions!O21),ROUND(Regressions!O21, 1), NA())</f>
        <v>52.3</v>
      </c>
      <c r="O11" s="345" t="e">
        <f>IF(ISNUMBER(Regressions!Q21),ROUND(Regressions!Q21, 1), NA())</f>
        <v>#N/A</v>
      </c>
      <c r="P11" s="343" t="e">
        <f>IF(ISNUMBER(Regressions!R21),ROUND(Regressions!R21, 1), NA())</f>
        <v>#N/A</v>
      </c>
      <c r="Q11" s="220" t="e">
        <f>IF(ISNUMBER(Regressions!S21),ROUND(Regressions!S21, 1), NA())</f>
        <v>#N/A</v>
      </c>
      <c r="R11" s="344" t="e">
        <f>IF(ISNUMBER(Regressions!T21),ROUND(Regressions!T21, 1), NA())</f>
        <v>#N/A</v>
      </c>
      <c r="S11" s="242" t="e">
        <f>IF(ISNUMBER(Regressions!U21),ROUND(Regressions!U21, 1), NA())</f>
        <v>#N/A</v>
      </c>
    </row>
    <row xmlns:x14ac="http://schemas.microsoft.com/office/spreadsheetml/2009/9/ac" r="12" x14ac:dyDescent="0.2">
      <c r="A12" s="340" t="str">
        <f>IF(ISBLANK(Regressions!A22), " ", Regressions!A22)</f>
        <v>Nigeria</v>
      </c>
      <c r="B12" s="341">
        <f>IF(ISBLANK(Regressions!B22), " ", Regressions!B22)</f>
        <v>2008</v>
      </c>
      <c r="C12" s="346" t="str">
        <f>IF(ISBLANK(Regressions!C22), " ", Regressions!C22)</f>
        <v>National</v>
      </c>
      <c r="D12" s="342">
        <f>IF(ISBLANK(Regressions!D22), " ", Regressions!D22)</f>
        <v>48748328</v>
      </c>
      <c r="E12" s="219" t="e">
        <f>IF(ISNUMBER(Regressions!E22),ROUND(Regressions!E22, 1), NA())</f>
        <v>#N/A</v>
      </c>
      <c r="F12" s="343">
        <f>IF(ISNUMBER(Regressions!F22),ROUND(Regressions!F22, 1), NA())</f>
        <v>42.1</v>
      </c>
      <c r="G12" s="241" t="e">
        <f>IF(ISNUMBER(Regressions!G22),ROUND(Regressions!G22, 1), NA())</f>
        <v>#N/A</v>
      </c>
      <c r="H12" s="344" t="e">
        <f>IF(ISNUMBER(Regressions!H22),ROUND(Regressions!H22, 1), NA())</f>
        <v>#N/A</v>
      </c>
      <c r="I12" s="242">
        <f>IF(ISNUMBER(Regressions!I22),ROUND(Regressions!I22, 1), NA())</f>
        <v>57.9</v>
      </c>
      <c r="J12" s="345">
        <f>IF(ISNUMBER(Regressions!K22),ROUND(Regressions!K22, 1), NA())</f>
        <v>55.1</v>
      </c>
      <c r="K12" s="343">
        <f>IF(ISNUMBER(Regressions!L22),ROUND(Regressions!L22, 1), NA())</f>
        <v>47.7</v>
      </c>
      <c r="L12" s="243">
        <f>IF(ISNUMBER(Regressions!M22),ROUND(Regressions!M22, 1), NA())</f>
        <v>15.4</v>
      </c>
      <c r="M12" s="344">
        <f>IF(ISNUMBER(Regressions!N22),ROUND(Regressions!N22, 1), NA())</f>
        <v>32.299999999999997</v>
      </c>
      <c r="N12" s="242">
        <f>IF(ISNUMBER(Regressions!O22),ROUND(Regressions!O22, 1), NA())</f>
        <v>52.3</v>
      </c>
      <c r="O12" s="345" t="e">
        <f>IF(ISNUMBER(Regressions!Q22),ROUND(Regressions!Q22, 1), NA())</f>
        <v>#N/A</v>
      </c>
      <c r="P12" s="343" t="e">
        <f>IF(ISNUMBER(Regressions!R22),ROUND(Regressions!R22, 1), NA())</f>
        <v>#N/A</v>
      </c>
      <c r="Q12" s="220" t="e">
        <f>IF(ISNUMBER(Regressions!S22),ROUND(Regressions!S22, 1), NA())</f>
        <v>#N/A</v>
      </c>
      <c r="R12" s="344" t="e">
        <f>IF(ISNUMBER(Regressions!T22),ROUND(Regressions!T22, 1), NA())</f>
        <v>#N/A</v>
      </c>
      <c r="S12" s="242" t="e">
        <f>IF(ISNUMBER(Regressions!U22),ROUND(Regressions!U22, 1), NA())</f>
        <v>#N/A</v>
      </c>
    </row>
    <row xmlns:x14ac="http://schemas.microsoft.com/office/spreadsheetml/2009/9/ac" r="13" x14ac:dyDescent="0.2">
      <c r="A13" s="340" t="str">
        <f>IF(ISBLANK(Regressions!A23), " ", Regressions!A23)</f>
        <v>Nigeria</v>
      </c>
      <c r="B13" s="341">
        <f>IF(ISBLANK(Regressions!B23), " ", Regressions!B23)</f>
        <v>2009</v>
      </c>
      <c r="C13" s="346" t="str">
        <f>IF(ISBLANK(Regressions!C23), " ", Regressions!C23)</f>
        <v>National</v>
      </c>
      <c r="D13" s="342">
        <f>IF(ISBLANK(Regressions!D23), " ", Regressions!D23)</f>
        <v>50268708</v>
      </c>
      <c r="E13" s="219" t="e">
        <f>IF(ISNUMBER(Regressions!E23),ROUND(Regressions!E23, 1), NA())</f>
        <v>#N/A</v>
      </c>
      <c r="F13" s="343">
        <f>IF(ISNUMBER(Regressions!F23),ROUND(Regressions!F23, 1), NA())</f>
        <v>42.1</v>
      </c>
      <c r="G13" s="241" t="e">
        <f>IF(ISNUMBER(Regressions!G23),ROUND(Regressions!G23, 1), NA())</f>
        <v>#N/A</v>
      </c>
      <c r="H13" s="344" t="e">
        <f>IF(ISNUMBER(Regressions!H23),ROUND(Regressions!H23, 1), NA())</f>
        <v>#N/A</v>
      </c>
      <c r="I13" s="242">
        <f>IF(ISNUMBER(Regressions!I23),ROUND(Regressions!I23, 1), NA())</f>
        <v>57.9</v>
      </c>
      <c r="J13" s="345">
        <f>IF(ISNUMBER(Regressions!K23),ROUND(Regressions!K23, 1), NA())</f>
        <v>55.1</v>
      </c>
      <c r="K13" s="343">
        <f>IF(ISNUMBER(Regressions!L23),ROUND(Regressions!L23, 1), NA())</f>
        <v>47.7</v>
      </c>
      <c r="L13" s="243">
        <f>IF(ISNUMBER(Regressions!M23),ROUND(Regressions!M23, 1), NA())</f>
        <v>15.4</v>
      </c>
      <c r="M13" s="344">
        <f>IF(ISNUMBER(Regressions!N23),ROUND(Regressions!N23, 1), NA())</f>
        <v>32.299999999999997</v>
      </c>
      <c r="N13" s="242">
        <f>IF(ISNUMBER(Regressions!O23),ROUND(Regressions!O23, 1), NA())</f>
        <v>52.3</v>
      </c>
      <c r="O13" s="345" t="e">
        <f>IF(ISNUMBER(Regressions!Q23),ROUND(Regressions!Q23, 1), NA())</f>
        <v>#N/A</v>
      </c>
      <c r="P13" s="343" t="e">
        <f>IF(ISNUMBER(Regressions!R23),ROUND(Regressions!R23, 1), NA())</f>
        <v>#N/A</v>
      </c>
      <c r="Q13" s="220" t="e">
        <f>IF(ISNUMBER(Regressions!S23),ROUND(Regressions!S23, 1), NA())</f>
        <v>#N/A</v>
      </c>
      <c r="R13" s="344" t="e">
        <f>IF(ISNUMBER(Regressions!T23),ROUND(Regressions!T23, 1), NA())</f>
        <v>#N/A</v>
      </c>
      <c r="S13" s="242" t="e">
        <f>IF(ISNUMBER(Regressions!U23),ROUND(Regressions!U23, 1), NA())</f>
        <v>#N/A</v>
      </c>
    </row>
    <row xmlns:x14ac="http://schemas.microsoft.com/office/spreadsheetml/2009/9/ac" r="14" x14ac:dyDescent="0.2">
      <c r="A14" s="340" t="str">
        <f>IF(ISBLANK(Regressions!A24), " ", Regressions!A24)</f>
        <v>Nigeria</v>
      </c>
      <c r="B14" s="341">
        <f>IF(ISBLANK(Regressions!B24), " ", Regressions!B24)</f>
        <v>2010</v>
      </c>
      <c r="C14" s="346" t="str">
        <f>IF(ISBLANK(Regressions!C24), " ", Regressions!C24)</f>
        <v>National</v>
      </c>
      <c r="D14" s="342">
        <f>IF(ISBLANK(Regressions!D24), " ", Regressions!D24)</f>
        <v>51843168</v>
      </c>
      <c r="E14" s="219" t="e">
        <f>IF(ISNUMBER(Regressions!E24),ROUND(Regressions!E24, 1), NA())</f>
        <v>#N/A</v>
      </c>
      <c r="F14" s="343">
        <f>IF(ISNUMBER(Regressions!F24),ROUND(Regressions!F24, 1), NA())</f>
        <v>42.1</v>
      </c>
      <c r="G14" s="241" t="e">
        <f>IF(ISNUMBER(Regressions!G24),ROUND(Regressions!G24, 1), NA())</f>
        <v>#N/A</v>
      </c>
      <c r="H14" s="344" t="e">
        <f>IF(ISNUMBER(Regressions!H24),ROUND(Regressions!H24, 1), NA())</f>
        <v>#N/A</v>
      </c>
      <c r="I14" s="242">
        <f>IF(ISNUMBER(Regressions!I24),ROUND(Regressions!I24, 1), NA())</f>
        <v>57.9</v>
      </c>
      <c r="J14" s="345">
        <f>IF(ISNUMBER(Regressions!K24),ROUND(Regressions!K24, 1), NA())</f>
        <v>55.1</v>
      </c>
      <c r="K14" s="343">
        <f>IF(ISNUMBER(Regressions!L24),ROUND(Regressions!L24, 1), NA())</f>
        <v>47.7</v>
      </c>
      <c r="L14" s="243">
        <f>IF(ISNUMBER(Regressions!M24),ROUND(Regressions!M24, 1), NA())</f>
        <v>15.4</v>
      </c>
      <c r="M14" s="344">
        <f>IF(ISNUMBER(Regressions!N24),ROUND(Regressions!N24, 1), NA())</f>
        <v>32.299999999999997</v>
      </c>
      <c r="N14" s="242">
        <f>IF(ISNUMBER(Regressions!O24),ROUND(Regressions!O24, 1), NA())</f>
        <v>52.3</v>
      </c>
      <c r="O14" s="345" t="e">
        <f>IF(ISNUMBER(Regressions!Q24),ROUND(Regressions!Q24, 1), NA())</f>
        <v>#N/A</v>
      </c>
      <c r="P14" s="343" t="e">
        <f>IF(ISNUMBER(Regressions!R24),ROUND(Regressions!R24, 1), NA())</f>
        <v>#N/A</v>
      </c>
      <c r="Q14" s="220" t="e">
        <f>IF(ISNUMBER(Regressions!S24),ROUND(Regressions!S24, 1), NA())</f>
        <v>#N/A</v>
      </c>
      <c r="R14" s="344" t="e">
        <f>IF(ISNUMBER(Regressions!T24),ROUND(Regressions!T24, 1), NA())</f>
        <v>#N/A</v>
      </c>
      <c r="S14" s="242" t="e">
        <f>IF(ISNUMBER(Regressions!U24),ROUND(Regressions!U24, 1), NA())</f>
        <v>#N/A</v>
      </c>
    </row>
    <row xmlns:x14ac="http://schemas.microsoft.com/office/spreadsheetml/2009/9/ac" r="15" x14ac:dyDescent="0.2">
      <c r="A15" s="340" t="str">
        <f>IF(ISBLANK(Regressions!A25), " ", Regressions!A25)</f>
        <v>Nigeria</v>
      </c>
      <c r="B15" s="341">
        <f>IF(ISBLANK(Regressions!B25), " ", Regressions!B25)</f>
        <v>2011</v>
      </c>
      <c r="C15" s="346" t="str">
        <f>IF(ISBLANK(Regressions!C25), " ", Regressions!C25)</f>
        <v>National</v>
      </c>
      <c r="D15" s="342">
        <f>IF(ISBLANK(Regressions!D25), " ", Regressions!D25)</f>
        <v>53487416</v>
      </c>
      <c r="E15" s="219" t="e">
        <f>IF(ISNUMBER(Regressions!E25),ROUND(Regressions!E25, 1), NA())</f>
        <v>#N/A</v>
      </c>
      <c r="F15" s="343">
        <f>IF(ISNUMBER(Regressions!F25),ROUND(Regressions!F25, 1), NA())</f>
        <v>42.1</v>
      </c>
      <c r="G15" s="241" t="e">
        <f>IF(ISNUMBER(Regressions!G25),ROUND(Regressions!G25, 1), NA())</f>
        <v>#N/A</v>
      </c>
      <c r="H15" s="344" t="e">
        <f>IF(ISNUMBER(Regressions!H25),ROUND(Regressions!H25, 1), NA())</f>
        <v>#N/A</v>
      </c>
      <c r="I15" s="242">
        <f>IF(ISNUMBER(Regressions!I25),ROUND(Regressions!I25, 1), NA())</f>
        <v>57.9</v>
      </c>
      <c r="J15" s="345">
        <f>IF(ISNUMBER(Regressions!K25),ROUND(Regressions!K25, 1), NA())</f>
        <v>55.1</v>
      </c>
      <c r="K15" s="343">
        <f>IF(ISNUMBER(Regressions!L25),ROUND(Regressions!L25, 1), NA())</f>
        <v>47.7</v>
      </c>
      <c r="L15" s="243">
        <f>IF(ISNUMBER(Regressions!M25),ROUND(Regressions!M25, 1), NA())</f>
        <v>15.4</v>
      </c>
      <c r="M15" s="344">
        <f>IF(ISNUMBER(Regressions!N25),ROUND(Regressions!N25, 1), NA())</f>
        <v>32.299999999999997</v>
      </c>
      <c r="N15" s="242">
        <f>IF(ISNUMBER(Regressions!O25),ROUND(Regressions!O25, 1), NA())</f>
        <v>52.3</v>
      </c>
      <c r="O15" s="345" t="e">
        <f>IF(ISNUMBER(Regressions!Q25),ROUND(Regressions!Q25, 1), NA())</f>
        <v>#N/A</v>
      </c>
      <c r="P15" s="343" t="e">
        <f>IF(ISNUMBER(Regressions!R25),ROUND(Regressions!R25, 1), NA())</f>
        <v>#N/A</v>
      </c>
      <c r="Q15" s="220" t="e">
        <f>IF(ISNUMBER(Regressions!S25),ROUND(Regressions!S25, 1), NA())</f>
        <v>#N/A</v>
      </c>
      <c r="R15" s="344" t="e">
        <f>IF(ISNUMBER(Regressions!T25),ROUND(Regressions!T25, 1), NA())</f>
        <v>#N/A</v>
      </c>
      <c r="S15" s="242" t="e">
        <f>IF(ISNUMBER(Regressions!U25),ROUND(Regressions!U25, 1), NA())</f>
        <v>#N/A</v>
      </c>
    </row>
    <row xmlns:x14ac="http://schemas.microsoft.com/office/spreadsheetml/2009/9/ac" r="16" x14ac:dyDescent="0.2">
      <c r="A16" s="340" t="str">
        <f>IF(ISBLANK(Regressions!A26), " ", Regressions!A26)</f>
        <v>Nigeria</v>
      </c>
      <c r="B16" s="341">
        <f>IF(ISBLANK(Regressions!B26), " ", Regressions!B26)</f>
        <v>2012</v>
      </c>
      <c r="C16" s="346" t="str">
        <f>IF(ISBLANK(Regressions!C26), " ", Regressions!C26)</f>
        <v>National</v>
      </c>
      <c r="D16" s="342">
        <f>IF(ISBLANK(Regressions!D26), " ", Regressions!D26)</f>
        <v>55173656</v>
      </c>
      <c r="E16" s="219">
        <f>IF(ISNUMBER(Regressions!E26),ROUND(Regressions!E26, 1), NA())</f>
        <v>66.5</v>
      </c>
      <c r="F16" s="343">
        <f>IF(ISNUMBER(Regressions!F26),ROUND(Regressions!F26, 1), NA())</f>
        <v>43.6</v>
      </c>
      <c r="G16" s="241">
        <f>IF(ISNUMBER(Regressions!G26),ROUND(Regressions!G26, 1), NA())</f>
        <v>35.6</v>
      </c>
      <c r="H16" s="344">
        <f>IF(ISNUMBER(Regressions!H26),ROUND(Regressions!H26, 1), NA())</f>
        <v>8</v>
      </c>
      <c r="I16" s="242">
        <f>IF(ISNUMBER(Regressions!I26),ROUND(Regressions!I26, 1), NA())</f>
        <v>56.4</v>
      </c>
      <c r="J16" s="345">
        <f>IF(ISNUMBER(Regressions!K26),ROUND(Regressions!K26, 1), NA())</f>
        <v>56</v>
      </c>
      <c r="K16" s="343">
        <f>IF(ISNUMBER(Regressions!L26),ROUND(Regressions!L26, 1), NA())</f>
        <v>48.5</v>
      </c>
      <c r="L16" s="243">
        <f>IF(ISNUMBER(Regressions!M26),ROUND(Regressions!M26, 1), NA())</f>
        <v>17.7</v>
      </c>
      <c r="M16" s="344">
        <f>IF(ISNUMBER(Regressions!N26),ROUND(Regressions!N26, 1), NA())</f>
        <v>30.7</v>
      </c>
      <c r="N16" s="242">
        <f>IF(ISNUMBER(Regressions!O26),ROUND(Regressions!O26, 1), NA())</f>
        <v>51.5</v>
      </c>
      <c r="O16" s="345">
        <f>IF(ISNUMBER(Regressions!Q26),ROUND(Regressions!Q26, 1), NA())</f>
        <v>39.1</v>
      </c>
      <c r="P16" s="343">
        <f>IF(ISNUMBER(Regressions!R26),ROUND(Regressions!R26, 1), NA())</f>
        <v>35.299999999999997</v>
      </c>
      <c r="Q16" s="220">
        <f>IF(ISNUMBER(Regressions!S26),ROUND(Regressions!S26, 1), NA())</f>
        <v>23.6</v>
      </c>
      <c r="R16" s="344">
        <f>IF(ISNUMBER(Regressions!T26),ROUND(Regressions!T26, 1), NA())</f>
        <v>11.7</v>
      </c>
      <c r="S16" s="242">
        <f>IF(ISNUMBER(Regressions!U26),ROUND(Regressions!U26, 1), NA())</f>
        <v>64.7</v>
      </c>
    </row>
    <row xmlns:x14ac="http://schemas.microsoft.com/office/spreadsheetml/2009/9/ac" r="17" x14ac:dyDescent="0.2">
      <c r="A17" s="340" t="str">
        <f>IF(ISBLANK(Regressions!A27), " ", Regressions!A27)</f>
        <v>Nigeria</v>
      </c>
      <c r="B17" s="341">
        <f>IF(ISBLANK(Regressions!B27), " ", Regressions!B27)</f>
        <v>2013</v>
      </c>
      <c r="C17" s="346" t="str">
        <f>IF(ISBLANK(Regressions!C27), " ", Regressions!C27)</f>
        <v>National</v>
      </c>
      <c r="D17" s="342">
        <f>IF(ISBLANK(Regressions!D27), " ", Regressions!D27)</f>
        <v>56893616</v>
      </c>
      <c r="E17" s="219">
        <f>IF(ISNUMBER(Regressions!E27),ROUND(Regressions!E27, 1), NA())</f>
        <v>66.5</v>
      </c>
      <c r="F17" s="343">
        <f>IF(ISNUMBER(Regressions!F27),ROUND(Regressions!F27, 1), NA())</f>
        <v>45.1</v>
      </c>
      <c r="G17" s="241">
        <f>IF(ISNUMBER(Regressions!G27),ROUND(Regressions!G27, 1), NA())</f>
        <v>35.6</v>
      </c>
      <c r="H17" s="344">
        <f>IF(ISNUMBER(Regressions!H27),ROUND(Regressions!H27, 1), NA())</f>
        <v>9.5</v>
      </c>
      <c r="I17" s="242">
        <f>IF(ISNUMBER(Regressions!I27),ROUND(Regressions!I27, 1), NA())</f>
        <v>54.9</v>
      </c>
      <c r="J17" s="345">
        <f>IF(ISNUMBER(Regressions!K27),ROUND(Regressions!K27, 1), NA())</f>
        <v>56.9</v>
      </c>
      <c r="K17" s="343">
        <f>IF(ISNUMBER(Regressions!L27),ROUND(Regressions!L27, 1), NA())</f>
        <v>49.2</v>
      </c>
      <c r="L17" s="243">
        <f>IF(ISNUMBER(Regressions!M27),ROUND(Regressions!M27, 1), NA())</f>
        <v>20</v>
      </c>
      <c r="M17" s="344">
        <f>IF(ISNUMBER(Regressions!N27),ROUND(Regressions!N27, 1), NA())</f>
        <v>29.2</v>
      </c>
      <c r="N17" s="242">
        <f>IF(ISNUMBER(Regressions!O27),ROUND(Regressions!O27, 1), NA())</f>
        <v>50.8</v>
      </c>
      <c r="O17" s="345">
        <f>IF(ISNUMBER(Regressions!Q27),ROUND(Regressions!Q27, 1), NA())</f>
        <v>39.1</v>
      </c>
      <c r="P17" s="343">
        <f>IF(ISNUMBER(Regressions!R27),ROUND(Regressions!R27, 1), NA())</f>
        <v>35.299999999999997</v>
      </c>
      <c r="Q17" s="220">
        <f>IF(ISNUMBER(Regressions!S27),ROUND(Regressions!S27, 1), NA())</f>
        <v>23.6</v>
      </c>
      <c r="R17" s="344">
        <f>IF(ISNUMBER(Regressions!T27),ROUND(Regressions!T27, 1), NA())</f>
        <v>11.7</v>
      </c>
      <c r="S17" s="242">
        <f>IF(ISNUMBER(Regressions!U27),ROUND(Regressions!U27, 1), NA())</f>
        <v>64.7</v>
      </c>
    </row>
    <row xmlns:x14ac="http://schemas.microsoft.com/office/spreadsheetml/2009/9/ac" r="18" x14ac:dyDescent="0.2">
      <c r="A18" s="340" t="str">
        <f>IF(ISBLANK(Regressions!A28), " ", Regressions!A28)</f>
        <v>Nigeria</v>
      </c>
      <c r="B18" s="341">
        <f>IF(ISBLANK(Regressions!B28), " ", Regressions!B28)</f>
        <v>2014</v>
      </c>
      <c r="C18" s="346" t="str">
        <f>IF(ISBLANK(Regressions!C28), " ", Regressions!C28)</f>
        <v>National</v>
      </c>
      <c r="D18" s="342">
        <f>IF(ISBLANK(Regressions!D28), " ", Regressions!D28)</f>
        <v>58668136</v>
      </c>
      <c r="E18" s="219">
        <f>IF(ISNUMBER(Regressions!E28),ROUND(Regressions!E28, 1), NA())</f>
        <v>66.5</v>
      </c>
      <c r="F18" s="343">
        <f>IF(ISNUMBER(Regressions!F28),ROUND(Regressions!F28, 1), NA())</f>
        <v>46.6</v>
      </c>
      <c r="G18" s="241">
        <f>IF(ISNUMBER(Regressions!G28),ROUND(Regressions!G28, 1), NA())</f>
        <v>35.6</v>
      </c>
      <c r="H18" s="344">
        <f>IF(ISNUMBER(Regressions!H28),ROUND(Regressions!H28, 1), NA())</f>
        <v>11</v>
      </c>
      <c r="I18" s="242">
        <f>IF(ISNUMBER(Regressions!I28),ROUND(Regressions!I28, 1), NA())</f>
        <v>53.4</v>
      </c>
      <c r="J18" s="345">
        <f>IF(ISNUMBER(Regressions!K28),ROUND(Regressions!K28, 1), NA())</f>
        <v>57.9</v>
      </c>
      <c r="K18" s="343">
        <f>IF(ISNUMBER(Regressions!L28),ROUND(Regressions!L28, 1), NA())</f>
        <v>50</v>
      </c>
      <c r="L18" s="243">
        <f>IF(ISNUMBER(Regressions!M28),ROUND(Regressions!M28, 1), NA())</f>
        <v>22.3</v>
      </c>
      <c r="M18" s="344">
        <f>IF(ISNUMBER(Regressions!N28),ROUND(Regressions!N28, 1), NA())</f>
        <v>27.7</v>
      </c>
      <c r="N18" s="242">
        <f>IF(ISNUMBER(Regressions!O28),ROUND(Regressions!O28, 1), NA())</f>
        <v>50</v>
      </c>
      <c r="O18" s="345">
        <f>IF(ISNUMBER(Regressions!Q28),ROUND(Regressions!Q28, 1), NA())</f>
        <v>39.1</v>
      </c>
      <c r="P18" s="343">
        <f>IF(ISNUMBER(Regressions!R28),ROUND(Regressions!R28, 1), NA())</f>
        <v>35.299999999999997</v>
      </c>
      <c r="Q18" s="220">
        <f>IF(ISNUMBER(Regressions!S28),ROUND(Regressions!S28, 1), NA())</f>
        <v>23.6</v>
      </c>
      <c r="R18" s="344">
        <f>IF(ISNUMBER(Regressions!T28),ROUND(Regressions!T28, 1), NA())</f>
        <v>11.7</v>
      </c>
      <c r="S18" s="242">
        <f>IF(ISNUMBER(Regressions!U28),ROUND(Regressions!U28, 1), NA())</f>
        <v>64.7</v>
      </c>
    </row>
    <row xmlns:x14ac="http://schemas.microsoft.com/office/spreadsheetml/2009/9/ac" r="19" x14ac:dyDescent="0.2">
      <c r="A19" s="340" t="str">
        <f>IF(ISBLANK(Regressions!A29), " ", Regressions!A29)</f>
        <v>Nigeria</v>
      </c>
      <c r="B19" s="341">
        <f>IF(ISBLANK(Regressions!B29), " ", Regressions!B29)</f>
        <v>2015</v>
      </c>
      <c r="C19" s="346" t="str">
        <f>IF(ISBLANK(Regressions!C29), " ", Regressions!C29)</f>
        <v>National</v>
      </c>
      <c r="D19" s="342">
        <f>IF(ISBLANK(Regressions!D29), " ", Regressions!D29)</f>
        <v>60473288</v>
      </c>
      <c r="E19" s="219">
        <f>IF(ISNUMBER(Regressions!E29),ROUND(Regressions!E29, 1), NA())</f>
        <v>66.5</v>
      </c>
      <c r="F19" s="343">
        <f>IF(ISNUMBER(Regressions!F29),ROUND(Regressions!F29, 1), NA())</f>
        <v>48.2</v>
      </c>
      <c r="G19" s="241">
        <f>IF(ISNUMBER(Regressions!G29),ROUND(Regressions!G29, 1), NA())</f>
        <v>35.6</v>
      </c>
      <c r="H19" s="344">
        <f>IF(ISNUMBER(Regressions!H29),ROUND(Regressions!H29, 1), NA())</f>
        <v>12.5</v>
      </c>
      <c r="I19" s="242">
        <f>IF(ISNUMBER(Regressions!I29),ROUND(Regressions!I29, 1), NA())</f>
        <v>51.8</v>
      </c>
      <c r="J19" s="345">
        <f>IF(ISNUMBER(Regressions!K29),ROUND(Regressions!K29, 1), NA())</f>
        <v>58.8</v>
      </c>
      <c r="K19" s="343">
        <f>IF(ISNUMBER(Regressions!L29),ROUND(Regressions!L29, 1), NA())</f>
        <v>50.7</v>
      </c>
      <c r="L19" s="243">
        <f>IF(ISNUMBER(Regressions!M29),ROUND(Regressions!M29, 1), NA())</f>
        <v>24.6</v>
      </c>
      <c r="M19" s="344">
        <f>IF(ISNUMBER(Regressions!N29),ROUND(Regressions!N29, 1), NA())</f>
        <v>26.1</v>
      </c>
      <c r="N19" s="242">
        <f>IF(ISNUMBER(Regressions!O29),ROUND(Regressions!O29, 1), NA())</f>
        <v>49.3</v>
      </c>
      <c r="O19" s="345">
        <f>IF(ISNUMBER(Regressions!Q29),ROUND(Regressions!Q29, 1), NA())</f>
        <v>39.1</v>
      </c>
      <c r="P19" s="343">
        <f>IF(ISNUMBER(Regressions!R29),ROUND(Regressions!R29, 1), NA())</f>
        <v>35.299999999999997</v>
      </c>
      <c r="Q19" s="220">
        <f>IF(ISNUMBER(Regressions!S29),ROUND(Regressions!S29, 1), NA())</f>
        <v>23.6</v>
      </c>
      <c r="R19" s="344">
        <f>IF(ISNUMBER(Regressions!T29),ROUND(Regressions!T29, 1), NA())</f>
        <v>11.7</v>
      </c>
      <c r="S19" s="242">
        <f>IF(ISNUMBER(Regressions!U29),ROUND(Regressions!U29, 1), NA())</f>
        <v>64.7</v>
      </c>
    </row>
    <row xmlns:x14ac="http://schemas.microsoft.com/office/spreadsheetml/2009/9/ac" r="20" x14ac:dyDescent="0.2">
      <c r="A20" s="340" t="str">
        <f>IF(ISBLANK(Regressions!A30), " ", Regressions!A30)</f>
        <v>Nigeria</v>
      </c>
      <c r="B20" s="341">
        <f>IF(ISBLANK(Regressions!B30), " ", Regressions!B30)</f>
        <v>2016</v>
      </c>
      <c r="C20" s="346" t="str">
        <f>IF(ISBLANK(Regressions!C30), " ", Regressions!C30)</f>
        <v>National</v>
      </c>
      <c r="D20" s="342">
        <f>IF(ISBLANK(Regressions!D30), " ", Regressions!D30)</f>
        <v>62302496</v>
      </c>
      <c r="E20" s="219">
        <f>IF(ISNUMBER(Regressions!E30),ROUND(Regressions!E30, 1), NA())</f>
        <v>66.5</v>
      </c>
      <c r="F20" s="343">
        <f>IF(ISNUMBER(Regressions!F30),ROUND(Regressions!F30, 1), NA())</f>
        <v>49.7</v>
      </c>
      <c r="G20" s="241">
        <f>IF(ISNUMBER(Regressions!G30),ROUND(Regressions!G30, 1), NA())</f>
        <v>35.6</v>
      </c>
      <c r="H20" s="344">
        <f>IF(ISNUMBER(Regressions!H30),ROUND(Regressions!H30, 1), NA())</f>
        <v>14.1</v>
      </c>
      <c r="I20" s="242">
        <f>IF(ISNUMBER(Regressions!I30),ROUND(Regressions!I30, 1), NA())</f>
        <v>50.3</v>
      </c>
      <c r="J20" s="345">
        <f>IF(ISNUMBER(Regressions!K30),ROUND(Regressions!K30, 1), NA())</f>
        <v>59.7</v>
      </c>
      <c r="K20" s="343">
        <f>IF(ISNUMBER(Regressions!L30),ROUND(Regressions!L30, 1), NA())</f>
        <v>51.5</v>
      </c>
      <c r="L20" s="243">
        <f>IF(ISNUMBER(Regressions!M30),ROUND(Regressions!M30, 1), NA())</f>
        <v>26.9</v>
      </c>
      <c r="M20" s="344">
        <f>IF(ISNUMBER(Regressions!N30),ROUND(Regressions!N30, 1), NA())</f>
        <v>24.6</v>
      </c>
      <c r="N20" s="242">
        <f>IF(ISNUMBER(Regressions!O30),ROUND(Regressions!O30, 1), NA())</f>
        <v>48.5</v>
      </c>
      <c r="O20" s="345">
        <f>IF(ISNUMBER(Regressions!Q30),ROUND(Regressions!Q30, 1), NA())</f>
        <v>39.1</v>
      </c>
      <c r="P20" s="343">
        <f>IF(ISNUMBER(Regressions!R30),ROUND(Regressions!R30, 1), NA())</f>
        <v>35.299999999999997</v>
      </c>
      <c r="Q20" s="220">
        <f>IF(ISNUMBER(Regressions!S30),ROUND(Regressions!S30, 1), NA())</f>
        <v>23.6</v>
      </c>
      <c r="R20" s="344">
        <f>IF(ISNUMBER(Regressions!T30),ROUND(Regressions!T30, 1), NA())</f>
        <v>11.7</v>
      </c>
      <c r="S20" s="242">
        <f>IF(ISNUMBER(Regressions!U30),ROUND(Regressions!U30, 1), NA())</f>
        <v>64.7</v>
      </c>
    </row>
    <row xmlns:x14ac="http://schemas.microsoft.com/office/spreadsheetml/2009/9/ac" r="21" x14ac:dyDescent="0.2">
      <c r="A21" s="340" t="str">
        <f>IF(ISBLANK(Regressions!A31), " ", Regressions!A31)</f>
        <v>Nigeria</v>
      </c>
      <c r="B21" s="341">
        <f>IF(ISBLANK(Regressions!B31), " ", Regressions!B31)</f>
        <v>2017</v>
      </c>
      <c r="C21" s="346" t="str">
        <f>IF(ISBLANK(Regressions!C31), " ", Regressions!C31)</f>
        <v>National</v>
      </c>
      <c r="D21" s="342">
        <f>IF(ISBLANK(Regressions!D31), " ", Regressions!D31)</f>
        <v>64176096</v>
      </c>
      <c r="E21" s="219">
        <f>IF(ISNUMBER(Regressions!E31),ROUND(Regressions!E31, 1), NA())</f>
        <v>66.5</v>
      </c>
      <c r="F21" s="343">
        <f>IF(ISNUMBER(Regressions!F31),ROUND(Regressions!F31, 1), NA())</f>
        <v>51.2</v>
      </c>
      <c r="G21" s="241">
        <f>IF(ISNUMBER(Regressions!G31),ROUND(Regressions!G31, 1), NA())</f>
        <v>35.6</v>
      </c>
      <c r="H21" s="344">
        <f>IF(ISNUMBER(Regressions!H31),ROUND(Regressions!H31, 1), NA())</f>
        <v>15.6</v>
      </c>
      <c r="I21" s="242">
        <f>IF(ISNUMBER(Regressions!I31),ROUND(Regressions!I31, 1), NA())</f>
        <v>48.8</v>
      </c>
      <c r="J21" s="345">
        <f>IF(ISNUMBER(Regressions!K31),ROUND(Regressions!K31, 1), NA())</f>
        <v>60.7</v>
      </c>
      <c r="K21" s="343">
        <f>IF(ISNUMBER(Regressions!L31),ROUND(Regressions!L31, 1), NA())</f>
        <v>52.3</v>
      </c>
      <c r="L21" s="243">
        <f>IF(ISNUMBER(Regressions!M31),ROUND(Regressions!M31, 1), NA())</f>
        <v>29.2</v>
      </c>
      <c r="M21" s="344">
        <f>IF(ISNUMBER(Regressions!N31),ROUND(Regressions!N31, 1), NA())</f>
        <v>23.1</v>
      </c>
      <c r="N21" s="242">
        <f>IF(ISNUMBER(Regressions!O31),ROUND(Regressions!O31, 1), NA())</f>
        <v>47.7</v>
      </c>
      <c r="O21" s="345">
        <f>IF(ISNUMBER(Regressions!Q31),ROUND(Regressions!Q31, 1), NA())</f>
        <v>39.1</v>
      </c>
      <c r="P21" s="343">
        <f>IF(ISNUMBER(Regressions!R31),ROUND(Regressions!R31, 1), NA())</f>
        <v>35.299999999999997</v>
      </c>
      <c r="Q21" s="220">
        <f>IF(ISNUMBER(Regressions!S31),ROUND(Regressions!S31, 1), NA())</f>
        <v>23.6</v>
      </c>
      <c r="R21" s="344">
        <f>IF(ISNUMBER(Regressions!T31),ROUND(Regressions!T31, 1), NA())</f>
        <v>11.7</v>
      </c>
      <c r="S21" s="242">
        <f>IF(ISNUMBER(Regressions!U31),ROUND(Regressions!U31, 1), NA())</f>
        <v>64.7</v>
      </c>
    </row>
    <row xmlns:x14ac="http://schemas.microsoft.com/office/spreadsheetml/2009/9/ac" r="22" x14ac:dyDescent="0.2">
      <c r="A22" s="340" t="str">
        <f>IF(ISBLANK(Regressions!A32), " ", Regressions!A32)</f>
        <v>Nigeria</v>
      </c>
      <c r="B22" s="341">
        <f>IF(ISBLANK(Regressions!B32), " ", Regressions!B32)</f>
        <v>2018</v>
      </c>
      <c r="C22" s="346" t="str">
        <f>IF(ISBLANK(Regressions!C32), " ", Regressions!C32)</f>
        <v>National</v>
      </c>
      <c r="D22" s="342">
        <f>IF(ISBLANK(Regressions!D32), " ", Regressions!D32)</f>
        <v>65987408</v>
      </c>
      <c r="E22" s="219">
        <f>IF(ISNUMBER(Regressions!E32),ROUND(Regressions!E32, 1), NA())</f>
        <v>66.5</v>
      </c>
      <c r="F22" s="343">
        <f>IF(ISNUMBER(Regressions!F32),ROUND(Regressions!F32, 1), NA())</f>
        <v>52.7</v>
      </c>
      <c r="G22" s="241">
        <f>IF(ISNUMBER(Regressions!G32),ROUND(Regressions!G32, 1), NA())</f>
        <v>35.6</v>
      </c>
      <c r="H22" s="344">
        <f>IF(ISNUMBER(Regressions!H32),ROUND(Regressions!H32, 1), NA())</f>
        <v>17.100000000000001</v>
      </c>
      <c r="I22" s="242">
        <f>IF(ISNUMBER(Regressions!I32),ROUND(Regressions!I32, 1), NA())</f>
        <v>47.3</v>
      </c>
      <c r="J22" s="345">
        <f>IF(ISNUMBER(Regressions!K32),ROUND(Regressions!K32, 1), NA())</f>
        <v>61.6</v>
      </c>
      <c r="K22" s="343">
        <f>IF(ISNUMBER(Regressions!L32),ROUND(Regressions!L32, 1), NA())</f>
        <v>53</v>
      </c>
      <c r="L22" s="243">
        <f>IF(ISNUMBER(Regressions!M32),ROUND(Regressions!M32, 1), NA())</f>
        <v>31.5</v>
      </c>
      <c r="M22" s="344">
        <f>IF(ISNUMBER(Regressions!N32),ROUND(Regressions!N32, 1), NA())</f>
        <v>21.5</v>
      </c>
      <c r="N22" s="242">
        <f>IF(ISNUMBER(Regressions!O32),ROUND(Regressions!O32, 1), NA())</f>
        <v>47</v>
      </c>
      <c r="O22" s="345">
        <f>IF(ISNUMBER(Regressions!Q32),ROUND(Regressions!Q32, 1), NA())</f>
        <v>39.1</v>
      </c>
      <c r="P22" s="343">
        <f>IF(ISNUMBER(Regressions!R32),ROUND(Regressions!R32, 1), NA())</f>
        <v>35.299999999999997</v>
      </c>
      <c r="Q22" s="220">
        <f>IF(ISNUMBER(Regressions!S32),ROUND(Regressions!S32, 1), NA())</f>
        <v>23.6</v>
      </c>
      <c r="R22" s="344">
        <f>IF(ISNUMBER(Regressions!T32),ROUND(Regressions!T32, 1), NA())</f>
        <v>11.7</v>
      </c>
      <c r="S22" s="242">
        <f>IF(ISNUMBER(Regressions!U32),ROUND(Regressions!U32, 1), NA())</f>
        <v>64.7</v>
      </c>
    </row>
    <row xmlns:x14ac="http://schemas.microsoft.com/office/spreadsheetml/2009/9/ac" r="23" x14ac:dyDescent="0.2">
      <c r="A23" s="340" t="str">
        <f>IF(ISBLANK(Regressions!A33), " ", Regressions!A33)</f>
        <v>Nigeria</v>
      </c>
      <c r="B23" s="341">
        <f>IF(ISBLANK(Regressions!B33), " ", Regressions!B33)</f>
        <v>2019</v>
      </c>
      <c r="C23" s="346" t="str">
        <f>IF(ISBLANK(Regressions!C33), " ", Regressions!C33)</f>
        <v>National</v>
      </c>
      <c r="D23" s="342">
        <f>IF(ISBLANK(Regressions!D33), " ", Regressions!D33)</f>
        <v>67705608</v>
      </c>
      <c r="E23" s="219">
        <f>IF(ISNUMBER(Regressions!E33),ROUND(Regressions!E33, 1), NA())</f>
        <v>66.5</v>
      </c>
      <c r="F23" s="343">
        <f>IF(ISNUMBER(Regressions!F33),ROUND(Regressions!F33, 1), NA())</f>
        <v>54.2</v>
      </c>
      <c r="G23" s="241">
        <f>IF(ISNUMBER(Regressions!G33),ROUND(Regressions!G33, 1), NA())</f>
        <v>35.6</v>
      </c>
      <c r="H23" s="344">
        <f>IF(ISNUMBER(Regressions!H33),ROUND(Regressions!H33, 1), NA())</f>
        <v>18.600000000000001</v>
      </c>
      <c r="I23" s="242">
        <f>IF(ISNUMBER(Regressions!I33),ROUND(Regressions!I33, 1), NA())</f>
        <v>45.8</v>
      </c>
      <c r="J23" s="345">
        <f>IF(ISNUMBER(Regressions!K33),ROUND(Regressions!K33, 1), NA())</f>
        <v>62.5</v>
      </c>
      <c r="K23" s="343">
        <f>IF(ISNUMBER(Regressions!L33),ROUND(Regressions!L33, 1), NA())</f>
        <v>53.8</v>
      </c>
      <c r="L23" s="243">
        <f>IF(ISNUMBER(Regressions!M33),ROUND(Regressions!M33, 1), NA())</f>
        <v>33.799999999999997</v>
      </c>
      <c r="M23" s="344">
        <f>IF(ISNUMBER(Regressions!N33),ROUND(Regressions!N33, 1), NA())</f>
        <v>20</v>
      </c>
      <c r="N23" s="242">
        <f>IF(ISNUMBER(Regressions!O33),ROUND(Regressions!O33, 1), NA())</f>
        <v>46.2</v>
      </c>
      <c r="O23" s="345">
        <f>IF(ISNUMBER(Regressions!Q33),ROUND(Regressions!Q33, 1), NA())</f>
        <v>39.1</v>
      </c>
      <c r="P23" s="343">
        <f>IF(ISNUMBER(Regressions!R33),ROUND(Regressions!R33, 1), NA())</f>
        <v>35.299999999999997</v>
      </c>
      <c r="Q23" s="220">
        <f>IF(ISNUMBER(Regressions!S33),ROUND(Regressions!S33, 1), NA())</f>
        <v>23.6</v>
      </c>
      <c r="R23" s="344">
        <f>IF(ISNUMBER(Regressions!T33),ROUND(Regressions!T33, 1), NA())</f>
        <v>11.7</v>
      </c>
      <c r="S23" s="242">
        <f>IF(ISNUMBER(Regressions!U33),ROUND(Regressions!U33, 1), NA())</f>
        <v>64.7</v>
      </c>
    </row>
    <row xmlns:x14ac="http://schemas.microsoft.com/office/spreadsheetml/2009/9/ac" r="24" x14ac:dyDescent="0.2">
      <c r="A24" s="340" t="str">
        <f>IF(ISBLANK(Regressions!A34), " ", Regressions!A34)</f>
        <v>Nigeria</v>
      </c>
      <c r="B24" s="341">
        <f>IF(ISBLANK(Regressions!B34), " ", Regressions!B34)</f>
        <v>2020</v>
      </c>
      <c r="C24" s="346" t="str">
        <f>IF(ISBLANK(Regressions!C34), " ", Regressions!C34)</f>
        <v>National</v>
      </c>
      <c r="D24" s="342">
        <f>IF(ISBLANK(Regressions!D34), " ", Regressions!D34)</f>
        <v>69367928</v>
      </c>
      <c r="E24" s="219">
        <f>IF(ISNUMBER(Regressions!E34),ROUND(Regressions!E34, 1), NA())</f>
        <v>66.5</v>
      </c>
      <c r="F24" s="343">
        <f>IF(ISNUMBER(Regressions!F34),ROUND(Regressions!F34, 1), NA())</f>
        <v>55.8</v>
      </c>
      <c r="G24" s="241">
        <f>IF(ISNUMBER(Regressions!G34),ROUND(Regressions!G34, 1), NA())</f>
        <v>35.6</v>
      </c>
      <c r="H24" s="344">
        <f>IF(ISNUMBER(Regressions!H34),ROUND(Regressions!H34, 1), NA())</f>
        <v>20.100000000000001</v>
      </c>
      <c r="I24" s="242">
        <f>IF(ISNUMBER(Regressions!I34),ROUND(Regressions!I34, 1), NA())</f>
        <v>44.2</v>
      </c>
      <c r="J24" s="345">
        <f>IF(ISNUMBER(Regressions!K34),ROUND(Regressions!K34, 1), NA())</f>
        <v>63.5</v>
      </c>
      <c r="K24" s="343">
        <f>IF(ISNUMBER(Regressions!L34),ROUND(Regressions!L34, 1), NA())</f>
        <v>54.5</v>
      </c>
      <c r="L24" s="243">
        <f>IF(ISNUMBER(Regressions!M34),ROUND(Regressions!M34, 1), NA())</f>
        <v>36.1</v>
      </c>
      <c r="M24" s="344">
        <f>IF(ISNUMBER(Regressions!N34),ROUND(Regressions!N34, 1), NA())</f>
        <v>18.5</v>
      </c>
      <c r="N24" s="242">
        <f>IF(ISNUMBER(Regressions!O34),ROUND(Regressions!O34, 1), NA())</f>
        <v>45.5</v>
      </c>
      <c r="O24" s="345">
        <f>IF(ISNUMBER(Regressions!Q34),ROUND(Regressions!Q34, 1), NA())</f>
        <v>39.1</v>
      </c>
      <c r="P24" s="343">
        <f>IF(ISNUMBER(Regressions!R34),ROUND(Regressions!R34, 1), NA())</f>
        <v>35.299999999999997</v>
      </c>
      <c r="Q24" s="220">
        <f>IF(ISNUMBER(Regressions!S34),ROUND(Regressions!S34, 1), NA())</f>
        <v>23.6</v>
      </c>
      <c r="R24" s="344">
        <f>IF(ISNUMBER(Regressions!T34),ROUND(Regressions!T34, 1), NA())</f>
        <v>11.7</v>
      </c>
      <c r="S24" s="242">
        <f>IF(ISNUMBER(Regressions!U34),ROUND(Regressions!U34, 1), NA())</f>
        <v>64.7</v>
      </c>
    </row>
    <row xmlns:x14ac="http://schemas.microsoft.com/office/spreadsheetml/2009/9/ac" r="25" x14ac:dyDescent="0.2">
      <c r="A25" s="394" t="str">
        <f>IF(ISBLANK(Regressions!A35), " ", Regressions!A35)</f>
        <v>Nigeria</v>
      </c>
      <c r="B25" s="395">
        <f>IF(ISBLANK(Regressions!B35), " ", Regressions!B35)</f>
        <v>2021</v>
      </c>
      <c r="C25" s="396" t="str">
        <f>IF(ISBLANK(Regressions!C35), " ", Regressions!C35)</f>
        <v>National</v>
      </c>
      <c r="D25" s="397">
        <f>IF(ISBLANK(Regressions!D35), " ", Regressions!D35)</f>
        <v>70987240</v>
      </c>
      <c r="E25" s="400">
        <f>IF(ISNUMBER(Regressions!E35),ROUND(Regressions!E35, 1), NA())</f>
        <v>66.5</v>
      </c>
      <c r="F25" s="398">
        <f>IF(ISNUMBER(Regressions!F35),ROUND(Regressions!F35, 1), NA())</f>
        <v>57.3</v>
      </c>
      <c r="G25" s="401">
        <f>IF(ISNUMBER(Regressions!G35),ROUND(Regressions!G35, 1), NA())</f>
        <v>35.6</v>
      </c>
      <c r="H25" s="399">
        <f>IF(ISNUMBER(Regressions!H35),ROUND(Regressions!H35, 1), NA())</f>
        <v>21.7</v>
      </c>
      <c r="I25" s="402">
        <f>IF(ISNUMBER(Regressions!I35),ROUND(Regressions!I35, 1), NA())</f>
        <v>42.7</v>
      </c>
      <c r="J25" s="400">
        <f>IF(ISNUMBER(Regressions!K35),ROUND(Regressions!K35, 1), NA())</f>
        <v>64.400000000000006</v>
      </c>
      <c r="K25" s="398">
        <f>IF(ISNUMBER(Regressions!L35),ROUND(Regressions!L35, 1), NA())</f>
        <v>55.3</v>
      </c>
      <c r="L25" s="403">
        <f>IF(ISNUMBER(Regressions!M35),ROUND(Regressions!M35, 1), NA())</f>
        <v>38.299999999999997</v>
      </c>
      <c r="M25" s="399">
        <f>IF(ISNUMBER(Regressions!N35),ROUND(Regressions!N35, 1), NA())</f>
        <v>16.899999999999999</v>
      </c>
      <c r="N25" s="402">
        <f>IF(ISNUMBER(Regressions!O35),ROUND(Regressions!O35, 1), NA())</f>
        <v>44.7</v>
      </c>
      <c r="O25" s="400">
        <f>IF(ISNUMBER(Regressions!Q35),ROUND(Regressions!Q35, 1), NA())</f>
        <v>39.1</v>
      </c>
      <c r="P25" s="398">
        <f>IF(ISNUMBER(Regressions!R35),ROUND(Regressions!R35, 1), NA())</f>
        <v>35.299999999999997</v>
      </c>
      <c r="Q25" s="404">
        <f>IF(ISNUMBER(Regressions!S35),ROUND(Regressions!S35, 1), NA())</f>
        <v>23.6</v>
      </c>
      <c r="R25" s="399">
        <f>IF(ISNUMBER(Regressions!T35),ROUND(Regressions!T35, 1), NA())</f>
        <v>11.7</v>
      </c>
      <c r="S25" s="402">
        <f>IF(ISNUMBER(Regressions!U35),ROUND(Regressions!U35, 1), NA())</f>
        <v>64.7</v>
      </c>
      <c r="T25" s="393"/>
      <c r="U25" s="393"/>
      <c r="V25" s="393"/>
      <c r="W25" s="393"/>
      <c r="X25" s="393"/>
      <c r="Y25" s="393"/>
      <c r="Z25" s="393"/>
      <c r="AA25" s="393"/>
      <c r="AB25" s="393"/>
      <c r="AC25" s="393"/>
    </row>
    <row xmlns:x14ac="http://schemas.microsoft.com/office/spreadsheetml/2009/9/ac" r="26" x14ac:dyDescent="0.2">
      <c r="A26" s="340" t="str">
        <f>IF(ISBLANK(Regressions!A36), " ", Regressions!A36)</f>
        <v>Nigeria</v>
      </c>
      <c r="B26" s="341">
        <f>IF(ISBLANK(Regressions!B36), " ", Regressions!B36)</f>
        <v>2022</v>
      </c>
      <c r="C26" s="346" t="str">
        <f>IF(ISBLANK(Regressions!C36), " ", Regressions!C36)</f>
        <v>National</v>
      </c>
      <c r="D26" s="342">
        <f>IF(ISBLANK(Regressions!D36), " ", Regressions!D36)</f>
        <v>72573432</v>
      </c>
      <c r="E26" s="219">
        <f>IF(ISNUMBER(Regressions!E36),ROUND(Regressions!E36, 1), NA())</f>
        <v>66.5</v>
      </c>
      <c r="F26" s="343">
        <f>IF(ISNUMBER(Regressions!F36),ROUND(Regressions!F36, 1), NA())</f>
        <v>58.8</v>
      </c>
      <c r="G26" s="241">
        <f>IF(ISNUMBER(Regressions!G36),ROUND(Regressions!G36, 1), NA())</f>
        <v>35.6</v>
      </c>
      <c r="H26" s="344">
        <f>IF(ISNUMBER(Regressions!H36),ROUND(Regressions!H36, 1), NA())</f>
        <v>23.2</v>
      </c>
      <c r="I26" s="242">
        <f>IF(ISNUMBER(Regressions!I36),ROUND(Regressions!I36, 1), NA())</f>
        <v>41.2</v>
      </c>
      <c r="J26" s="345">
        <f>IF(ISNUMBER(Regressions!K36),ROUND(Regressions!K36, 1), NA())</f>
        <v>65.3</v>
      </c>
      <c r="K26" s="343">
        <f>IF(ISNUMBER(Regressions!L36),ROUND(Regressions!L36, 1), NA())</f>
        <v>56</v>
      </c>
      <c r="L26" s="243">
        <f>IF(ISNUMBER(Regressions!M36),ROUND(Regressions!M36, 1), NA())</f>
        <v>40.6</v>
      </c>
      <c r="M26" s="344">
        <f>IF(ISNUMBER(Regressions!N36),ROUND(Regressions!N36, 1), NA())</f>
        <v>15.4</v>
      </c>
      <c r="N26" s="242">
        <f>IF(ISNUMBER(Regressions!O36),ROUND(Regressions!O36, 1), NA())</f>
        <v>44</v>
      </c>
      <c r="O26" s="345">
        <f>IF(ISNUMBER(Regressions!Q36),ROUND(Regressions!Q36, 1), NA())</f>
        <v>39.1</v>
      </c>
      <c r="P26" s="343">
        <f>IF(ISNUMBER(Regressions!R36),ROUND(Regressions!R36, 1), NA())</f>
        <v>35.299999999999997</v>
      </c>
      <c r="Q26" s="220">
        <f>IF(ISNUMBER(Regressions!S36),ROUND(Regressions!S36, 1), NA())</f>
        <v>23.6</v>
      </c>
      <c r="R26" s="344">
        <f>IF(ISNUMBER(Regressions!T36),ROUND(Regressions!T36, 1), NA())</f>
        <v>11.7</v>
      </c>
      <c r="S26" s="242">
        <f>IF(ISNUMBER(Regressions!U36),ROUND(Regressions!U36, 1), NA())</f>
        <v>64.7</v>
      </c>
    </row>
    <row xmlns:x14ac="http://schemas.microsoft.com/office/spreadsheetml/2009/9/ac" r="27" x14ac:dyDescent="0.2">
      <c r="A27" s="347" t="str">
        <f>IF(ISBLANK(Regressions!A37), " ", Regressions!A37)</f>
        <v>Nigeria</v>
      </c>
      <c r="B27" s="348">
        <f>IF(ISBLANK(Regressions!B37), " ", Regressions!B37)</f>
        <v>2023</v>
      </c>
      <c r="C27" s="349" t="str">
        <f>IF(ISBLANK(Regressions!C37), " ", Regressions!C37)</f>
        <v>National</v>
      </c>
      <c r="D27" s="350">
        <f>IF(ISBLANK(Regressions!D37), " ", Regressions!D37)</f>
        <v>73234848</v>
      </c>
      <c r="E27" s="351">
        <f>IF(ISNUMBER(Regressions!E37),ROUND(Regressions!E37, 1), NA())</f>
        <v>66.5</v>
      </c>
      <c r="F27" s="352">
        <f>IF(ISNUMBER(Regressions!F37),ROUND(Regressions!F37, 1), NA())</f>
        <v>60.3</v>
      </c>
      <c r="G27" s="353">
        <f>IF(ISNUMBER(Regressions!G37),ROUND(Regressions!G37, 1), NA())</f>
        <v>35.6</v>
      </c>
      <c r="H27" s="354">
        <f>IF(ISNUMBER(Regressions!H37),ROUND(Regressions!H37, 1), NA())</f>
        <v>24.7</v>
      </c>
      <c r="I27" s="355">
        <f>IF(ISNUMBER(Regressions!I37),ROUND(Regressions!I37, 1), NA())</f>
        <v>39.700000000000003</v>
      </c>
      <c r="J27" s="356">
        <f>IF(ISNUMBER(Regressions!K37),ROUND(Regressions!K37, 1), NA())</f>
        <v>66.3</v>
      </c>
      <c r="K27" s="352">
        <f>IF(ISNUMBER(Regressions!L37),ROUND(Regressions!L37, 1), NA())</f>
        <v>56.8</v>
      </c>
      <c r="L27" s="357">
        <f>IF(ISNUMBER(Regressions!M37),ROUND(Regressions!M37, 1), NA())</f>
        <v>42.9</v>
      </c>
      <c r="M27" s="354">
        <f>IF(ISNUMBER(Regressions!N37),ROUND(Regressions!N37, 1), NA())</f>
        <v>13.9</v>
      </c>
      <c r="N27" s="355">
        <f>IF(ISNUMBER(Regressions!O37),ROUND(Regressions!O37, 1), NA())</f>
        <v>43.2</v>
      </c>
      <c r="O27" s="356">
        <f>IF(ISNUMBER(Regressions!Q37),ROUND(Regressions!Q37, 1), NA())</f>
        <v>39.1</v>
      </c>
      <c r="P27" s="352">
        <f>IF(ISNUMBER(Regressions!R37),ROUND(Regressions!R37, 1), NA())</f>
        <v>35.299999999999997</v>
      </c>
      <c r="Q27" s="358">
        <f>IF(ISNUMBER(Regressions!S37),ROUND(Regressions!S37, 1), NA())</f>
        <v>23.6</v>
      </c>
      <c r="R27" s="354">
        <f>IF(ISNUMBER(Regressions!T37),ROUND(Regressions!T37, 1), NA())</f>
        <v>11.7</v>
      </c>
      <c r="S27" s="355">
        <f>IF(ISNUMBER(Regressions!U37),ROUND(Regressions!U37, 1), NA())</f>
        <v>64.7</v>
      </c>
    </row>
    <row xmlns:x14ac="http://schemas.microsoft.com/office/spreadsheetml/2009/9/ac" r="28" hidden="true" x14ac:dyDescent="0.2">
      <c r="A28" s="340" t="str">
        <f>IF(ISBLANK(Regressions!A38), " ", Regressions!A38)</f>
        <v>Nigeria</v>
      </c>
      <c r="B28" s="341">
        <f>IF(ISBLANK(Regressions!B38), " ", Regressions!B38)</f>
        <v>2024</v>
      </c>
      <c r="C28" s="346" t="str">
        <f>IF(ISBLANK(Regressions!C38), " ", Regressions!C38)</f>
        <v>National</v>
      </c>
      <c r="D28" s="342" t="str">
        <f>IF(ISBLANK(Regressions!D38), " ", Regressions!D38)</f>
        <v> </v>
      </c>
      <c r="E28" s="219" t="e">
        <f>IF(ISNUMBER(Regressions!E38),ROUND(Regressions!E38, 1), NA())</f>
        <v>#N/A</v>
      </c>
      <c r="F28" s="343" t="e">
        <f>IF(ISNUMBER(Regressions!F38),ROUND(Regressions!F38, 1), NA())</f>
        <v>#N/A</v>
      </c>
      <c r="G28" s="241" t="e">
        <f>IF(ISNUMBER(Regressions!G38),ROUND(Regressions!G38, 1), NA())</f>
        <v>#N/A</v>
      </c>
      <c r="H28" s="344" t="e">
        <f>IF(ISNUMBER(Regressions!H38),ROUND(Regressions!H38, 1), NA())</f>
        <v>#N/A</v>
      </c>
      <c r="I28" s="242" t="e">
        <f>IF(ISNUMBER(Regressions!I38),ROUND(Regressions!I38, 1), NA())</f>
        <v>#N/A</v>
      </c>
      <c r="J28" s="345" t="e">
        <f>IF(ISNUMBER(Regressions!K38),ROUND(Regressions!K38, 1), NA())</f>
        <v>#N/A</v>
      </c>
      <c r="K28" s="343" t="e">
        <f>IF(ISNUMBER(Regressions!L38),ROUND(Regressions!L38, 1), NA())</f>
        <v>#N/A</v>
      </c>
      <c r="L28" s="243" t="e">
        <f>IF(ISNUMBER(Regressions!M38),ROUND(Regressions!M38, 1), NA())</f>
        <v>#N/A</v>
      </c>
      <c r="M28" s="344" t="e">
        <f>IF(ISNUMBER(Regressions!N38),ROUND(Regressions!N38, 1), NA())</f>
        <v>#N/A</v>
      </c>
      <c r="N28" s="242" t="e">
        <f>IF(ISNUMBER(Regressions!O38),ROUND(Regressions!O38, 1), NA())</f>
        <v>#N/A</v>
      </c>
      <c r="O28" s="345" t="e">
        <f>IF(ISNUMBER(Regressions!Q38),ROUND(Regressions!Q38, 1), NA())</f>
        <v>#N/A</v>
      </c>
      <c r="P28" s="343" t="e">
        <f>IF(ISNUMBER(Regressions!R38),ROUND(Regressions!R38, 1), NA())</f>
        <v>#N/A</v>
      </c>
      <c r="Q28" s="220" t="e">
        <f>IF(ISNUMBER(Regressions!S38),ROUND(Regressions!S38, 1), NA())</f>
        <v>#N/A</v>
      </c>
      <c r="R28" s="344" t="e">
        <f>IF(ISNUMBER(Regressions!T38),ROUND(Regressions!T38, 1), NA())</f>
        <v>#N/A</v>
      </c>
      <c r="S28" s="242" t="e">
        <f>IF(ISNUMBER(Regressions!U38),ROUND(Regressions!U38, 1), NA())</f>
        <v>#N/A</v>
      </c>
    </row>
    <row xmlns:x14ac="http://schemas.microsoft.com/office/spreadsheetml/2009/9/ac" r="29" hidden="true" x14ac:dyDescent="0.2">
      <c r="A29" s="340" t="str">
        <f>IF(ISBLANK(Regressions!A39), " ", Regressions!A39)</f>
        <v>Nigeria</v>
      </c>
      <c r="B29" s="341">
        <f>IF(ISBLANK(Regressions!B39), " ", Regressions!B39)</f>
        <v>2025</v>
      </c>
      <c r="C29" s="346" t="str">
        <f>IF(ISBLANK(Regressions!C39), " ", Regressions!C39)</f>
        <v>National</v>
      </c>
      <c r="D29" s="342" t="str">
        <f>IF(ISBLANK(Regressions!D39), " ", Regressions!D39)</f>
        <v> </v>
      </c>
      <c r="E29" s="219" t="e">
        <f>IF(ISNUMBER(Regressions!E39),ROUND(Regressions!E39, 1), NA())</f>
        <v>#N/A</v>
      </c>
      <c r="F29" s="343" t="e">
        <f>IF(ISNUMBER(Regressions!F39),ROUND(Regressions!F39, 1), NA())</f>
        <v>#N/A</v>
      </c>
      <c r="G29" s="241" t="e">
        <f>IF(ISNUMBER(Regressions!G39),ROUND(Regressions!G39, 1), NA())</f>
        <v>#N/A</v>
      </c>
      <c r="H29" s="344" t="e">
        <f>IF(ISNUMBER(Regressions!H39),ROUND(Regressions!H39, 1), NA())</f>
        <v>#N/A</v>
      </c>
      <c r="I29" s="242" t="e">
        <f>IF(ISNUMBER(Regressions!I39),ROUND(Regressions!I39, 1), NA())</f>
        <v>#N/A</v>
      </c>
      <c r="J29" s="345" t="e">
        <f>IF(ISNUMBER(Regressions!K39),ROUND(Regressions!K39, 1), NA())</f>
        <v>#N/A</v>
      </c>
      <c r="K29" s="343" t="e">
        <f>IF(ISNUMBER(Regressions!L39),ROUND(Regressions!L39, 1), NA())</f>
        <v>#N/A</v>
      </c>
      <c r="L29" s="243" t="e">
        <f>IF(ISNUMBER(Regressions!M39),ROUND(Regressions!M39, 1), NA())</f>
        <v>#N/A</v>
      </c>
      <c r="M29" s="344" t="e">
        <f>IF(ISNUMBER(Regressions!N39),ROUND(Regressions!N39, 1), NA())</f>
        <v>#N/A</v>
      </c>
      <c r="N29" s="242" t="e">
        <f>IF(ISNUMBER(Regressions!O39),ROUND(Regressions!O39, 1), NA())</f>
        <v>#N/A</v>
      </c>
      <c r="O29" s="345" t="e">
        <f>IF(ISNUMBER(Regressions!Q39),ROUND(Regressions!Q39, 1), NA())</f>
        <v>#N/A</v>
      </c>
      <c r="P29" s="343" t="e">
        <f>IF(ISNUMBER(Regressions!R39),ROUND(Regressions!R39, 1), NA())</f>
        <v>#N/A</v>
      </c>
      <c r="Q29" s="220" t="e">
        <f>IF(ISNUMBER(Regressions!S39),ROUND(Regressions!S39, 1), NA())</f>
        <v>#N/A</v>
      </c>
      <c r="R29" s="344" t="e">
        <f>IF(ISNUMBER(Regressions!T39),ROUND(Regressions!T39, 1), NA())</f>
        <v>#N/A</v>
      </c>
      <c r="S29" s="242" t="e">
        <f>IF(ISNUMBER(Regressions!U39),ROUND(Regressions!U39, 1), NA())</f>
        <v>#N/A</v>
      </c>
    </row>
    <row xmlns:x14ac="http://schemas.microsoft.com/office/spreadsheetml/2009/9/ac" r="30" hidden="true" x14ac:dyDescent="0.2">
      <c r="A30" s="340" t="str">
        <f>IF(ISBLANK(Regressions!A40), " ", Regressions!A40)</f>
        <v>Nigeria</v>
      </c>
      <c r="B30" s="341">
        <f>IF(ISBLANK(Regressions!B40), " ", Regressions!B40)</f>
        <v>2026</v>
      </c>
      <c r="C30" s="346" t="str">
        <f>IF(ISBLANK(Regressions!C40), " ", Regressions!C40)</f>
        <v>National</v>
      </c>
      <c r="D30" s="342" t="str">
        <f>IF(ISBLANK(Regressions!D40), " ", Regressions!D40)</f>
        <v> </v>
      </c>
      <c r="E30" s="219" t="e">
        <f>IF(ISNUMBER(Regressions!E40),ROUND(Regressions!E40, 1), NA())</f>
        <v>#N/A</v>
      </c>
      <c r="F30" s="343" t="e">
        <f>IF(ISNUMBER(Regressions!F40),ROUND(Regressions!F40, 1), NA())</f>
        <v>#N/A</v>
      </c>
      <c r="G30" s="241" t="e">
        <f>IF(ISNUMBER(Regressions!G40),ROUND(Regressions!G40, 1), NA())</f>
        <v>#N/A</v>
      </c>
      <c r="H30" s="344" t="e">
        <f>IF(ISNUMBER(Regressions!H40),ROUND(Regressions!H40, 1), NA())</f>
        <v>#N/A</v>
      </c>
      <c r="I30" s="242" t="e">
        <f>IF(ISNUMBER(Regressions!I40),ROUND(Regressions!I40, 1), NA())</f>
        <v>#N/A</v>
      </c>
      <c r="J30" s="345" t="e">
        <f>IF(ISNUMBER(Regressions!K40),ROUND(Regressions!K40, 1), NA())</f>
        <v>#N/A</v>
      </c>
      <c r="K30" s="343" t="e">
        <f>IF(ISNUMBER(Regressions!L40),ROUND(Regressions!L40, 1), NA())</f>
        <v>#N/A</v>
      </c>
      <c r="L30" s="243" t="e">
        <f>IF(ISNUMBER(Regressions!M40),ROUND(Regressions!M40, 1), NA())</f>
        <v>#N/A</v>
      </c>
      <c r="M30" s="344" t="e">
        <f>IF(ISNUMBER(Regressions!N40),ROUND(Regressions!N40, 1), NA())</f>
        <v>#N/A</v>
      </c>
      <c r="N30" s="242" t="e">
        <f>IF(ISNUMBER(Regressions!O40),ROUND(Regressions!O40, 1), NA())</f>
        <v>#N/A</v>
      </c>
      <c r="O30" s="345" t="e">
        <f>IF(ISNUMBER(Regressions!Q40),ROUND(Regressions!Q40, 1), NA())</f>
        <v>#N/A</v>
      </c>
      <c r="P30" s="343" t="e">
        <f>IF(ISNUMBER(Regressions!R40),ROUND(Regressions!R40, 1), NA())</f>
        <v>#N/A</v>
      </c>
      <c r="Q30" s="220" t="e">
        <f>IF(ISNUMBER(Regressions!S40),ROUND(Regressions!S40, 1), NA())</f>
        <v>#N/A</v>
      </c>
      <c r="R30" s="344" t="e">
        <f>IF(ISNUMBER(Regressions!T40),ROUND(Regressions!T40, 1), NA())</f>
        <v>#N/A</v>
      </c>
      <c r="S30" s="242" t="e">
        <f>IF(ISNUMBER(Regressions!U40),ROUND(Regressions!U40, 1), NA())</f>
        <v>#N/A</v>
      </c>
    </row>
    <row xmlns:x14ac="http://schemas.microsoft.com/office/spreadsheetml/2009/9/ac" r="31" hidden="true" x14ac:dyDescent="0.2">
      <c r="A31" s="340" t="str">
        <f>IF(ISBLANK(Regressions!A41), " ", Regressions!A41)</f>
        <v>Nigeria</v>
      </c>
      <c r="B31" s="341">
        <f>IF(ISBLANK(Regressions!B41), " ", Regressions!B41)</f>
        <v>2027</v>
      </c>
      <c r="C31" s="346" t="str">
        <f>IF(ISBLANK(Regressions!C41), " ", Regressions!C41)</f>
        <v>National</v>
      </c>
      <c r="D31" s="342" t="str">
        <f>IF(ISBLANK(Regressions!D41), " ", Regressions!D41)</f>
        <v> </v>
      </c>
      <c r="E31" s="219" t="e">
        <f>IF(ISNUMBER(Regressions!E41),ROUND(Regressions!E41, 1), NA())</f>
        <v>#N/A</v>
      </c>
      <c r="F31" s="343" t="e">
        <f>IF(ISNUMBER(Regressions!F41),ROUND(Regressions!F41, 1), NA())</f>
        <v>#N/A</v>
      </c>
      <c r="G31" s="241" t="e">
        <f>IF(ISNUMBER(Regressions!G41),ROUND(Regressions!G41, 1), NA())</f>
        <v>#N/A</v>
      </c>
      <c r="H31" s="344" t="e">
        <f>IF(ISNUMBER(Regressions!H41),ROUND(Regressions!H41, 1), NA())</f>
        <v>#N/A</v>
      </c>
      <c r="I31" s="242" t="e">
        <f>IF(ISNUMBER(Regressions!I41),ROUND(Regressions!I41, 1), NA())</f>
        <v>#N/A</v>
      </c>
      <c r="J31" s="345" t="e">
        <f>IF(ISNUMBER(Regressions!K41),ROUND(Regressions!K41, 1), NA())</f>
        <v>#N/A</v>
      </c>
      <c r="K31" s="343" t="e">
        <f>IF(ISNUMBER(Regressions!L41),ROUND(Regressions!L41, 1), NA())</f>
        <v>#N/A</v>
      </c>
      <c r="L31" s="243" t="e">
        <f>IF(ISNUMBER(Regressions!M41),ROUND(Regressions!M41, 1), NA())</f>
        <v>#N/A</v>
      </c>
      <c r="M31" s="344" t="e">
        <f>IF(ISNUMBER(Regressions!N41),ROUND(Regressions!N41, 1), NA())</f>
        <v>#N/A</v>
      </c>
      <c r="N31" s="242" t="e">
        <f>IF(ISNUMBER(Regressions!O41),ROUND(Regressions!O41, 1), NA())</f>
        <v>#N/A</v>
      </c>
      <c r="O31" s="345" t="e">
        <f>IF(ISNUMBER(Regressions!Q41),ROUND(Regressions!Q41, 1), NA())</f>
        <v>#N/A</v>
      </c>
      <c r="P31" s="343" t="e">
        <f>IF(ISNUMBER(Regressions!R41),ROUND(Regressions!R41, 1), NA())</f>
        <v>#N/A</v>
      </c>
      <c r="Q31" s="220" t="e">
        <f>IF(ISNUMBER(Regressions!S41),ROUND(Regressions!S41, 1), NA())</f>
        <v>#N/A</v>
      </c>
      <c r="R31" s="344" t="e">
        <f>IF(ISNUMBER(Regressions!T41),ROUND(Regressions!T41, 1), NA())</f>
        <v>#N/A</v>
      </c>
      <c r="S31" s="242" t="e">
        <f>IF(ISNUMBER(Regressions!U41),ROUND(Regressions!U41, 1), NA())</f>
        <v>#N/A</v>
      </c>
    </row>
    <row xmlns:x14ac="http://schemas.microsoft.com/office/spreadsheetml/2009/9/ac" r="32" hidden="true" x14ac:dyDescent="0.2">
      <c r="A32" s="340" t="str">
        <f>IF(ISBLANK(Regressions!A42), " ", Regressions!A42)</f>
        <v>Nigeria</v>
      </c>
      <c r="B32" s="341">
        <f>IF(ISBLANK(Regressions!B42), " ", Regressions!B42)</f>
        <v>2028</v>
      </c>
      <c r="C32" s="346" t="str">
        <f>IF(ISBLANK(Regressions!C42), " ", Regressions!C42)</f>
        <v>National</v>
      </c>
      <c r="D32" s="342" t="str">
        <f>IF(ISBLANK(Regressions!D42), " ", Regressions!D42)</f>
        <v> </v>
      </c>
      <c r="E32" s="219" t="e">
        <f>IF(ISNUMBER(Regressions!E42),ROUND(Regressions!E42, 1), NA())</f>
        <v>#N/A</v>
      </c>
      <c r="F32" s="343" t="e">
        <f>IF(ISNUMBER(Regressions!F42),ROUND(Regressions!F42, 1), NA())</f>
        <v>#N/A</v>
      </c>
      <c r="G32" s="241" t="e">
        <f>IF(ISNUMBER(Regressions!G42),ROUND(Regressions!G42, 1), NA())</f>
        <v>#N/A</v>
      </c>
      <c r="H32" s="344" t="e">
        <f>IF(ISNUMBER(Regressions!H42),ROUND(Regressions!H42, 1), NA())</f>
        <v>#N/A</v>
      </c>
      <c r="I32" s="242" t="e">
        <f>IF(ISNUMBER(Regressions!I42),ROUND(Regressions!I42, 1), NA())</f>
        <v>#N/A</v>
      </c>
      <c r="J32" s="345" t="e">
        <f>IF(ISNUMBER(Regressions!K42),ROUND(Regressions!K42, 1), NA())</f>
        <v>#N/A</v>
      </c>
      <c r="K32" s="343" t="e">
        <f>IF(ISNUMBER(Regressions!L42),ROUND(Regressions!L42, 1), NA())</f>
        <v>#N/A</v>
      </c>
      <c r="L32" s="243" t="e">
        <f>IF(ISNUMBER(Regressions!M42),ROUND(Regressions!M42, 1), NA())</f>
        <v>#N/A</v>
      </c>
      <c r="M32" s="344" t="e">
        <f>IF(ISNUMBER(Regressions!N42),ROUND(Regressions!N42, 1), NA())</f>
        <v>#N/A</v>
      </c>
      <c r="N32" s="242" t="e">
        <f>IF(ISNUMBER(Regressions!O42),ROUND(Regressions!O42, 1), NA())</f>
        <v>#N/A</v>
      </c>
      <c r="O32" s="345" t="e">
        <f>IF(ISNUMBER(Regressions!Q42),ROUND(Regressions!Q42, 1), NA())</f>
        <v>#N/A</v>
      </c>
      <c r="P32" s="343" t="e">
        <f>IF(ISNUMBER(Regressions!R42),ROUND(Regressions!R42, 1), NA())</f>
        <v>#N/A</v>
      </c>
      <c r="Q32" s="220" t="e">
        <f>IF(ISNUMBER(Regressions!S42),ROUND(Regressions!S42, 1), NA())</f>
        <v>#N/A</v>
      </c>
      <c r="R32" s="344" t="e">
        <f>IF(ISNUMBER(Regressions!T42),ROUND(Regressions!T42, 1), NA())</f>
        <v>#N/A</v>
      </c>
      <c r="S32" s="242" t="e">
        <f>IF(ISNUMBER(Regressions!U42),ROUND(Regressions!U42, 1), NA())</f>
        <v>#N/A</v>
      </c>
    </row>
    <row xmlns:x14ac="http://schemas.microsoft.com/office/spreadsheetml/2009/9/ac" r="33" hidden="true" x14ac:dyDescent="0.2">
      <c r="A33" s="340" t="str">
        <f>IF(ISBLANK(Regressions!A43), " ", Regressions!A43)</f>
        <v>Nigeria</v>
      </c>
      <c r="B33" s="341">
        <f>IF(ISBLANK(Regressions!B43), " ", Regressions!B43)</f>
        <v>2029</v>
      </c>
      <c r="C33" s="346" t="str">
        <f>IF(ISBLANK(Regressions!C43), " ", Regressions!C43)</f>
        <v>National</v>
      </c>
      <c r="D33" s="342" t="str">
        <f>IF(ISBLANK(Regressions!D43), " ", Regressions!D43)</f>
        <v> </v>
      </c>
      <c r="E33" s="219" t="e">
        <f>IF(ISNUMBER(Regressions!E43),ROUND(Regressions!E43, 1), NA())</f>
        <v>#N/A</v>
      </c>
      <c r="F33" s="343" t="e">
        <f>IF(ISNUMBER(Regressions!F43),ROUND(Regressions!F43, 1), NA())</f>
        <v>#N/A</v>
      </c>
      <c r="G33" s="241" t="e">
        <f>IF(ISNUMBER(Regressions!G43),ROUND(Regressions!G43, 1), NA())</f>
        <v>#N/A</v>
      </c>
      <c r="H33" s="344" t="e">
        <f>IF(ISNUMBER(Regressions!H43),ROUND(Regressions!H43, 1), NA())</f>
        <v>#N/A</v>
      </c>
      <c r="I33" s="242" t="e">
        <f>IF(ISNUMBER(Regressions!I43),ROUND(Regressions!I43, 1), NA())</f>
        <v>#N/A</v>
      </c>
      <c r="J33" s="345" t="e">
        <f>IF(ISNUMBER(Regressions!K43),ROUND(Regressions!K43, 1), NA())</f>
        <v>#N/A</v>
      </c>
      <c r="K33" s="343" t="e">
        <f>IF(ISNUMBER(Regressions!L43),ROUND(Regressions!L43, 1), NA())</f>
        <v>#N/A</v>
      </c>
      <c r="L33" s="243" t="e">
        <f>IF(ISNUMBER(Regressions!M43),ROUND(Regressions!M43, 1), NA())</f>
        <v>#N/A</v>
      </c>
      <c r="M33" s="344" t="e">
        <f>IF(ISNUMBER(Regressions!N43),ROUND(Regressions!N43, 1), NA())</f>
        <v>#N/A</v>
      </c>
      <c r="N33" s="242" t="e">
        <f>IF(ISNUMBER(Regressions!O43),ROUND(Regressions!O43, 1), NA())</f>
        <v>#N/A</v>
      </c>
      <c r="O33" s="345" t="e">
        <f>IF(ISNUMBER(Regressions!Q43),ROUND(Regressions!Q43, 1), NA())</f>
        <v>#N/A</v>
      </c>
      <c r="P33" s="343" t="e">
        <f>IF(ISNUMBER(Regressions!R43),ROUND(Regressions!R43, 1), NA())</f>
        <v>#N/A</v>
      </c>
      <c r="Q33" s="220" t="e">
        <f>IF(ISNUMBER(Regressions!S43),ROUND(Regressions!S43, 1), NA())</f>
        <v>#N/A</v>
      </c>
      <c r="R33" s="344" t="e">
        <f>IF(ISNUMBER(Regressions!T43),ROUND(Regressions!T43, 1), NA())</f>
        <v>#N/A</v>
      </c>
      <c r="S33" s="242" t="e">
        <f>IF(ISNUMBER(Regressions!U43),ROUND(Regressions!U43, 1), NA())</f>
        <v>#N/A</v>
      </c>
    </row>
    <row xmlns:x14ac="http://schemas.microsoft.com/office/spreadsheetml/2009/9/ac" r="34" hidden="true" x14ac:dyDescent="0.2">
      <c r="A34" s="340" t="str">
        <f>IF(ISBLANK(Regressions!A44), " ", Regressions!A44)</f>
        <v>Nigeria</v>
      </c>
      <c r="B34" s="341">
        <f>IF(ISBLANK(Regressions!B44), " ", Regressions!B44)</f>
        <v>2030</v>
      </c>
      <c r="C34" s="346" t="str">
        <f>IF(ISBLANK(Regressions!C44), " ", Regressions!C44)</f>
        <v>National</v>
      </c>
      <c r="D34" s="342" t="str">
        <f>IF(ISBLANK(Regressions!D44), " ", Regressions!D44)</f>
        <v> </v>
      </c>
      <c r="E34" s="219" t="e">
        <f>IF(ISNUMBER(Regressions!E44),ROUND(Regressions!E44, 1), NA())</f>
        <v>#N/A</v>
      </c>
      <c r="F34" s="343" t="e">
        <f>IF(ISNUMBER(Regressions!F44),ROUND(Regressions!F44, 1), NA())</f>
        <v>#N/A</v>
      </c>
      <c r="G34" s="241" t="e">
        <f>IF(ISNUMBER(Regressions!G44),ROUND(Regressions!G44, 1), NA())</f>
        <v>#N/A</v>
      </c>
      <c r="H34" s="344" t="e">
        <f>IF(ISNUMBER(Regressions!H44),ROUND(Regressions!H44, 1), NA())</f>
        <v>#N/A</v>
      </c>
      <c r="I34" s="242" t="e">
        <f>IF(ISNUMBER(Regressions!I44),ROUND(Regressions!I44, 1), NA())</f>
        <v>#N/A</v>
      </c>
      <c r="J34" s="345" t="e">
        <f>IF(ISNUMBER(Regressions!K44),ROUND(Regressions!K44, 1), NA())</f>
        <v>#N/A</v>
      </c>
      <c r="K34" s="343" t="e">
        <f>IF(ISNUMBER(Regressions!L44),ROUND(Regressions!L44, 1), NA())</f>
        <v>#N/A</v>
      </c>
      <c r="L34" s="243" t="e">
        <f>IF(ISNUMBER(Regressions!M44),ROUND(Regressions!M44, 1), NA())</f>
        <v>#N/A</v>
      </c>
      <c r="M34" s="344" t="e">
        <f>IF(ISNUMBER(Regressions!N44),ROUND(Regressions!N44, 1), NA())</f>
        <v>#N/A</v>
      </c>
      <c r="N34" s="242" t="e">
        <f>IF(ISNUMBER(Regressions!O44),ROUND(Regressions!O44, 1), NA())</f>
        <v>#N/A</v>
      </c>
      <c r="O34" s="345" t="e">
        <f>IF(ISNUMBER(Regressions!Q44),ROUND(Regressions!Q44, 1), NA())</f>
        <v>#N/A</v>
      </c>
      <c r="P34" s="343" t="e">
        <f>IF(ISNUMBER(Regressions!R44),ROUND(Regressions!R44, 1), NA())</f>
        <v>#N/A</v>
      </c>
      <c r="Q34" s="220" t="e">
        <f>IF(ISNUMBER(Regressions!S44),ROUND(Regressions!S44, 1), NA())</f>
        <v>#N/A</v>
      </c>
      <c r="R34" s="344" t="e">
        <f>IF(ISNUMBER(Regressions!T44),ROUND(Regressions!T44, 1), NA())</f>
        <v>#N/A</v>
      </c>
      <c r="S34" s="242" t="e">
        <f>IF(ISNUMBER(Regressions!U44),ROUND(Regressions!U44, 1), NA())</f>
        <v>#N/A</v>
      </c>
    </row>
    <row xmlns:x14ac="http://schemas.microsoft.com/office/spreadsheetml/2009/9/ac" r="35" x14ac:dyDescent="0.2">
      <c r="A35" s="340" t="str">
        <f>IF(ISBLANK(Regressions!A45), " ", Regressions!A45)</f>
        <v>Nigeria</v>
      </c>
      <c r="B35" s="341">
        <f>IF(ISBLANK(Regressions!B45), " ", Regressions!B45)</f>
        <v>2000</v>
      </c>
      <c r="C35" s="346" t="str">
        <f>IF(ISBLANK(Regressions!C45), " ", Regressions!C45)</f>
        <v>Urban</v>
      </c>
      <c r="D35" s="342">
        <f>IF(ISBLANK(Regressions!D45), " ", Regressions!D45)</f>
        <v>13779420.73874939</v>
      </c>
      <c r="E35" s="219" t="e">
        <f>IF(ISNUMBER(Regressions!E45),ROUND(Regressions!E45, 1), NA())</f>
        <v>#N/A</v>
      </c>
      <c r="F35" s="343" t="e">
        <f>IF(ISNUMBER(Regressions!F45),ROUND(Regressions!F45, 1), NA())</f>
        <v>#N/A</v>
      </c>
      <c r="G35" s="241" t="e">
        <f>IF(ISNUMBER(Regressions!G45),ROUND(Regressions!G45, 1), NA())</f>
        <v>#N/A</v>
      </c>
      <c r="H35" s="344" t="e">
        <f>IF(ISNUMBER(Regressions!H45),ROUND(Regressions!H45, 1), NA())</f>
        <v>#N/A</v>
      </c>
      <c r="I35" s="242" t="e">
        <f>IF(ISNUMBER(Regressions!I45),ROUND(Regressions!I45, 1), NA())</f>
        <v>#N/A</v>
      </c>
      <c r="J35" s="345" t="e">
        <f>IF(ISNUMBER(Regressions!K45),ROUND(Regressions!K45, 1), NA())</f>
        <v>#N/A</v>
      </c>
      <c r="K35" s="343" t="e">
        <f>IF(ISNUMBER(Regressions!L45),ROUND(Regressions!L45, 1), NA())</f>
        <v>#N/A</v>
      </c>
      <c r="L35" s="243" t="e">
        <f>IF(ISNUMBER(Regressions!M45),ROUND(Regressions!M45, 1), NA())</f>
        <v>#N/A</v>
      </c>
      <c r="M35" s="344" t="e">
        <f>IF(ISNUMBER(Regressions!N45),ROUND(Regressions!N45, 1), NA())</f>
        <v>#N/A</v>
      </c>
      <c r="N35" s="242" t="e">
        <f>IF(ISNUMBER(Regressions!O45),ROUND(Regressions!O45, 1), NA())</f>
        <v>#N/A</v>
      </c>
      <c r="O35" s="345" t="e">
        <f>IF(ISNUMBER(Regressions!Q45),ROUND(Regressions!Q45, 1), NA())</f>
        <v>#N/A</v>
      </c>
      <c r="P35" s="343" t="e">
        <f>IF(ISNUMBER(Regressions!R45),ROUND(Regressions!R45, 1), NA())</f>
        <v>#N/A</v>
      </c>
      <c r="Q35" s="220" t="e">
        <f>IF(ISNUMBER(Regressions!S45),ROUND(Regressions!S45, 1), NA())</f>
        <v>#N/A</v>
      </c>
      <c r="R35" s="344" t="e">
        <f>IF(ISNUMBER(Regressions!T45),ROUND(Regressions!T45, 1), NA())</f>
        <v>#N/A</v>
      </c>
      <c r="S35" s="242" t="e">
        <f>IF(ISNUMBER(Regressions!U45),ROUND(Regressions!U45, 1), NA())</f>
        <v>#N/A</v>
      </c>
    </row>
    <row xmlns:x14ac="http://schemas.microsoft.com/office/spreadsheetml/2009/9/ac" r="36" x14ac:dyDescent="0.2">
      <c r="A36" s="340" t="str">
        <f>IF(ISBLANK(Regressions!A46), " ", Regressions!A46)</f>
        <v>Nigeria</v>
      </c>
      <c r="B36" s="341">
        <f>IF(ISBLANK(Regressions!B46), " ", Regressions!B46)</f>
        <v>2001</v>
      </c>
      <c r="C36" s="346" t="str">
        <f>IF(ISBLANK(Regressions!C46), " ", Regressions!C46)</f>
        <v>Urban</v>
      </c>
      <c r="D36" s="342">
        <f>IF(ISBLANK(Regressions!D46), " ", Regressions!D46)</f>
        <v>14430759.474761659</v>
      </c>
      <c r="E36" s="219" t="e">
        <f>IF(ISNUMBER(Regressions!E46),ROUND(Regressions!E46, 1), NA())</f>
        <v>#N/A</v>
      </c>
      <c r="F36" s="343" t="e">
        <f>IF(ISNUMBER(Regressions!F46),ROUND(Regressions!F46, 1), NA())</f>
        <v>#N/A</v>
      </c>
      <c r="G36" s="241" t="e">
        <f>IF(ISNUMBER(Regressions!G46),ROUND(Regressions!G46, 1), NA())</f>
        <v>#N/A</v>
      </c>
      <c r="H36" s="344" t="e">
        <f>IF(ISNUMBER(Regressions!H46),ROUND(Regressions!H46, 1), NA())</f>
        <v>#N/A</v>
      </c>
      <c r="I36" s="242" t="e">
        <f>IF(ISNUMBER(Regressions!I46),ROUND(Regressions!I46, 1), NA())</f>
        <v>#N/A</v>
      </c>
      <c r="J36" s="345" t="e">
        <f>IF(ISNUMBER(Regressions!K46),ROUND(Regressions!K46, 1), NA())</f>
        <v>#N/A</v>
      </c>
      <c r="K36" s="343" t="e">
        <f>IF(ISNUMBER(Regressions!L46),ROUND(Regressions!L46, 1), NA())</f>
        <v>#N/A</v>
      </c>
      <c r="L36" s="243" t="e">
        <f>IF(ISNUMBER(Regressions!M46),ROUND(Regressions!M46, 1), NA())</f>
        <v>#N/A</v>
      </c>
      <c r="M36" s="344" t="e">
        <f>IF(ISNUMBER(Regressions!N46),ROUND(Regressions!N46, 1), NA())</f>
        <v>#N/A</v>
      </c>
      <c r="N36" s="242" t="e">
        <f>IF(ISNUMBER(Regressions!O46),ROUND(Regressions!O46, 1), NA())</f>
        <v>#N/A</v>
      </c>
      <c r="O36" s="345" t="e">
        <f>IF(ISNUMBER(Regressions!Q46),ROUND(Regressions!Q46, 1), NA())</f>
        <v>#N/A</v>
      </c>
      <c r="P36" s="343" t="e">
        <f>IF(ISNUMBER(Regressions!R46),ROUND(Regressions!R46, 1), NA())</f>
        <v>#N/A</v>
      </c>
      <c r="Q36" s="220" t="e">
        <f>IF(ISNUMBER(Regressions!S46),ROUND(Regressions!S46, 1), NA())</f>
        <v>#N/A</v>
      </c>
      <c r="R36" s="344" t="e">
        <f>IF(ISNUMBER(Regressions!T46),ROUND(Regressions!T46, 1), NA())</f>
        <v>#N/A</v>
      </c>
      <c r="S36" s="242" t="e">
        <f>IF(ISNUMBER(Regressions!U46),ROUND(Regressions!U46, 1), NA())</f>
        <v>#N/A</v>
      </c>
    </row>
    <row xmlns:x14ac="http://schemas.microsoft.com/office/spreadsheetml/2009/9/ac" r="37" x14ac:dyDescent="0.2">
      <c r="A37" s="340" t="str">
        <f>IF(ISBLANK(Regressions!A47), " ", Regressions!A47)</f>
        <v>Nigeria</v>
      </c>
      <c r="B37" s="341">
        <f>IF(ISBLANK(Regressions!B47), " ", Regressions!B47)</f>
        <v>2002</v>
      </c>
      <c r="C37" s="346" t="str">
        <f>IF(ISBLANK(Regressions!C47), " ", Regressions!C47)</f>
        <v>Urban</v>
      </c>
      <c r="D37" s="342">
        <f>IF(ISBLANK(Regressions!D47), " ", Regressions!D47)</f>
        <v>15111510.86623322</v>
      </c>
      <c r="E37" s="219" t="e">
        <f>IF(ISNUMBER(Regressions!E47),ROUND(Regressions!E47, 1), NA())</f>
        <v>#N/A</v>
      </c>
      <c r="F37" s="343" t="e">
        <f>IF(ISNUMBER(Regressions!F47),ROUND(Regressions!F47, 1), NA())</f>
        <v>#N/A</v>
      </c>
      <c r="G37" s="241" t="e">
        <f>IF(ISNUMBER(Regressions!G47),ROUND(Regressions!G47, 1), NA())</f>
        <v>#N/A</v>
      </c>
      <c r="H37" s="344" t="e">
        <f>IF(ISNUMBER(Regressions!H47),ROUND(Regressions!H47, 1), NA())</f>
        <v>#N/A</v>
      </c>
      <c r="I37" s="242" t="e">
        <f>IF(ISNUMBER(Regressions!I47),ROUND(Regressions!I47, 1), NA())</f>
        <v>#N/A</v>
      </c>
      <c r="J37" s="345" t="e">
        <f>IF(ISNUMBER(Regressions!K47),ROUND(Regressions!K47, 1), NA())</f>
        <v>#N/A</v>
      </c>
      <c r="K37" s="343" t="e">
        <f>IF(ISNUMBER(Regressions!L47),ROUND(Regressions!L47, 1), NA())</f>
        <v>#N/A</v>
      </c>
      <c r="L37" s="243" t="e">
        <f>IF(ISNUMBER(Regressions!M47),ROUND(Regressions!M47, 1), NA())</f>
        <v>#N/A</v>
      </c>
      <c r="M37" s="344" t="e">
        <f>IF(ISNUMBER(Regressions!N47),ROUND(Regressions!N47, 1), NA())</f>
        <v>#N/A</v>
      </c>
      <c r="N37" s="242" t="e">
        <f>IF(ISNUMBER(Regressions!O47),ROUND(Regressions!O47, 1), NA())</f>
        <v>#N/A</v>
      </c>
      <c r="O37" s="345" t="e">
        <f>IF(ISNUMBER(Regressions!Q47),ROUND(Regressions!Q47, 1), NA())</f>
        <v>#N/A</v>
      </c>
      <c r="P37" s="343" t="e">
        <f>IF(ISNUMBER(Regressions!R47),ROUND(Regressions!R47, 1), NA())</f>
        <v>#N/A</v>
      </c>
      <c r="Q37" s="220" t="e">
        <f>IF(ISNUMBER(Regressions!S47),ROUND(Regressions!S47, 1), NA())</f>
        <v>#N/A</v>
      </c>
      <c r="R37" s="344" t="e">
        <f>IF(ISNUMBER(Regressions!T47),ROUND(Regressions!T47, 1), NA())</f>
        <v>#N/A</v>
      </c>
      <c r="S37" s="242" t="e">
        <f>IF(ISNUMBER(Regressions!U47),ROUND(Regressions!U47, 1), NA())</f>
        <v>#N/A</v>
      </c>
    </row>
    <row xmlns:x14ac="http://schemas.microsoft.com/office/spreadsheetml/2009/9/ac" r="38" x14ac:dyDescent="0.2">
      <c r="A38" s="340" t="str">
        <f>IF(ISBLANK(Regressions!A48), " ", Regressions!A48)</f>
        <v>Nigeria</v>
      </c>
      <c r="B38" s="341">
        <f>IF(ISBLANK(Regressions!B48), " ", Regressions!B48)</f>
        <v>2003</v>
      </c>
      <c r="C38" s="346" t="str">
        <f>IF(ISBLANK(Regressions!C48), " ", Regressions!C48)</f>
        <v>Urban</v>
      </c>
      <c r="D38" s="342">
        <f>IF(ISBLANK(Regressions!D48), " ", Regressions!D48)</f>
        <v>15830580.311943511</v>
      </c>
      <c r="E38" s="219" t="e">
        <f>IF(ISNUMBER(Regressions!E48),ROUND(Regressions!E48, 1), NA())</f>
        <v>#N/A</v>
      </c>
      <c r="F38" s="343" t="e">
        <f>IF(ISNUMBER(Regressions!F48),ROUND(Regressions!F48, 1), NA())</f>
        <v>#N/A</v>
      </c>
      <c r="G38" s="241" t="e">
        <f>IF(ISNUMBER(Regressions!G48),ROUND(Regressions!G48, 1), NA())</f>
        <v>#N/A</v>
      </c>
      <c r="H38" s="344" t="e">
        <f>IF(ISNUMBER(Regressions!H48),ROUND(Regressions!H48, 1), NA())</f>
        <v>#N/A</v>
      </c>
      <c r="I38" s="242" t="e">
        <f>IF(ISNUMBER(Regressions!I48),ROUND(Regressions!I48, 1), NA())</f>
        <v>#N/A</v>
      </c>
      <c r="J38" s="345" t="e">
        <f>IF(ISNUMBER(Regressions!K48),ROUND(Regressions!K48, 1), NA())</f>
        <v>#N/A</v>
      </c>
      <c r="K38" s="343" t="e">
        <f>IF(ISNUMBER(Regressions!L48),ROUND(Regressions!L48, 1), NA())</f>
        <v>#N/A</v>
      </c>
      <c r="L38" s="243" t="e">
        <f>IF(ISNUMBER(Regressions!M48),ROUND(Regressions!M48, 1), NA())</f>
        <v>#N/A</v>
      </c>
      <c r="M38" s="344" t="e">
        <f>IF(ISNUMBER(Regressions!N48),ROUND(Regressions!N48, 1), NA())</f>
        <v>#N/A</v>
      </c>
      <c r="N38" s="242" t="e">
        <f>IF(ISNUMBER(Regressions!O48),ROUND(Regressions!O48, 1), NA())</f>
        <v>#N/A</v>
      </c>
      <c r="O38" s="345" t="e">
        <f>IF(ISNUMBER(Regressions!Q48),ROUND(Regressions!Q48, 1), NA())</f>
        <v>#N/A</v>
      </c>
      <c r="P38" s="343" t="e">
        <f>IF(ISNUMBER(Regressions!R48),ROUND(Regressions!R48, 1), NA())</f>
        <v>#N/A</v>
      </c>
      <c r="Q38" s="220" t="e">
        <f>IF(ISNUMBER(Regressions!S48),ROUND(Regressions!S48, 1), NA())</f>
        <v>#N/A</v>
      </c>
      <c r="R38" s="344" t="e">
        <f>IF(ISNUMBER(Regressions!T48),ROUND(Regressions!T48, 1), NA())</f>
        <v>#N/A</v>
      </c>
      <c r="S38" s="242" t="e">
        <f>IF(ISNUMBER(Regressions!U48),ROUND(Regressions!U48, 1), NA())</f>
        <v>#N/A</v>
      </c>
    </row>
    <row xmlns:x14ac="http://schemas.microsoft.com/office/spreadsheetml/2009/9/ac" r="39" x14ac:dyDescent="0.2">
      <c r="A39" s="340" t="str">
        <f>IF(ISBLANK(Regressions!A49), " ", Regressions!A49)</f>
        <v>Nigeria</v>
      </c>
      <c r="B39" s="341">
        <f>IF(ISBLANK(Regressions!B49), " ", Regressions!B49)</f>
        <v>2004</v>
      </c>
      <c r="C39" s="346" t="str">
        <f>IF(ISBLANK(Regressions!C49), " ", Regressions!C49)</f>
        <v>Urban</v>
      </c>
      <c r="D39" s="342">
        <f>IF(ISBLANK(Regressions!D49), " ", Regressions!D49)</f>
        <v>16592987.07337616</v>
      </c>
      <c r="E39" s="219" t="e">
        <f>IF(ISNUMBER(Regressions!E49),ROUND(Regressions!E49, 1), NA())</f>
        <v>#N/A</v>
      </c>
      <c r="F39" s="343" t="e">
        <f>IF(ISNUMBER(Regressions!F49),ROUND(Regressions!F49, 1), NA())</f>
        <v>#N/A</v>
      </c>
      <c r="G39" s="241" t="e">
        <f>IF(ISNUMBER(Regressions!G49),ROUND(Regressions!G49, 1), NA())</f>
        <v>#N/A</v>
      </c>
      <c r="H39" s="344" t="e">
        <f>IF(ISNUMBER(Regressions!H49),ROUND(Regressions!H49, 1), NA())</f>
        <v>#N/A</v>
      </c>
      <c r="I39" s="242" t="e">
        <f>IF(ISNUMBER(Regressions!I49),ROUND(Regressions!I49, 1), NA())</f>
        <v>#N/A</v>
      </c>
      <c r="J39" s="345" t="e">
        <f>IF(ISNUMBER(Regressions!K49),ROUND(Regressions!K49, 1), NA())</f>
        <v>#N/A</v>
      </c>
      <c r="K39" s="343" t="e">
        <f>IF(ISNUMBER(Regressions!L49),ROUND(Regressions!L49, 1), NA())</f>
        <v>#N/A</v>
      </c>
      <c r="L39" s="243" t="e">
        <f>IF(ISNUMBER(Regressions!M49),ROUND(Regressions!M49, 1), NA())</f>
        <v>#N/A</v>
      </c>
      <c r="M39" s="344" t="e">
        <f>IF(ISNUMBER(Regressions!N49),ROUND(Regressions!N49, 1), NA())</f>
        <v>#N/A</v>
      </c>
      <c r="N39" s="242" t="e">
        <f>IF(ISNUMBER(Regressions!O49),ROUND(Regressions!O49, 1), NA())</f>
        <v>#N/A</v>
      </c>
      <c r="O39" s="345" t="e">
        <f>IF(ISNUMBER(Regressions!Q49),ROUND(Regressions!Q49, 1), NA())</f>
        <v>#N/A</v>
      </c>
      <c r="P39" s="343" t="e">
        <f>IF(ISNUMBER(Regressions!R49),ROUND(Regressions!R49, 1), NA())</f>
        <v>#N/A</v>
      </c>
      <c r="Q39" s="220" t="e">
        <f>IF(ISNUMBER(Regressions!S49),ROUND(Regressions!S49, 1), NA())</f>
        <v>#N/A</v>
      </c>
      <c r="R39" s="344" t="e">
        <f>IF(ISNUMBER(Regressions!T49),ROUND(Regressions!T49, 1), NA())</f>
        <v>#N/A</v>
      </c>
      <c r="S39" s="242" t="e">
        <f>IF(ISNUMBER(Regressions!U49),ROUND(Regressions!U49, 1), NA())</f>
        <v>#N/A</v>
      </c>
    </row>
    <row xmlns:x14ac="http://schemas.microsoft.com/office/spreadsheetml/2009/9/ac" r="40" x14ac:dyDescent="0.2">
      <c r="A40" s="340" t="str">
        <f>IF(ISBLANK(Regressions!A50), " ", Regressions!A50)</f>
        <v>Nigeria</v>
      </c>
      <c r="B40" s="341">
        <f>IF(ISBLANK(Regressions!B50), " ", Regressions!B50)</f>
        <v>2005</v>
      </c>
      <c r="C40" s="346" t="str">
        <f>IF(ISBLANK(Regressions!C50), " ", Regressions!C50)</f>
        <v>Urban</v>
      </c>
      <c r="D40" s="342">
        <f>IF(ISBLANK(Regressions!D50), " ", Regressions!D50)</f>
        <v>17428644.13036117</v>
      </c>
      <c r="E40" s="219" t="e">
        <f>IF(ISNUMBER(Regressions!E50),ROUND(Regressions!E50, 1), NA())</f>
        <v>#N/A</v>
      </c>
      <c r="F40" s="343" t="e">
        <f>IF(ISNUMBER(Regressions!F50),ROUND(Regressions!F50, 1), NA())</f>
        <v>#N/A</v>
      </c>
      <c r="G40" s="241" t="e">
        <f>IF(ISNUMBER(Regressions!G50),ROUND(Regressions!G50, 1), NA())</f>
        <v>#N/A</v>
      </c>
      <c r="H40" s="344" t="e">
        <f>IF(ISNUMBER(Regressions!H50),ROUND(Regressions!H50, 1), NA())</f>
        <v>#N/A</v>
      </c>
      <c r="I40" s="242" t="e">
        <f>IF(ISNUMBER(Regressions!I50),ROUND(Regressions!I50, 1), NA())</f>
        <v>#N/A</v>
      </c>
      <c r="J40" s="345" t="e">
        <f>IF(ISNUMBER(Regressions!K50),ROUND(Regressions!K50, 1), NA())</f>
        <v>#N/A</v>
      </c>
      <c r="K40" s="343" t="e">
        <f>IF(ISNUMBER(Regressions!L50),ROUND(Regressions!L50, 1), NA())</f>
        <v>#N/A</v>
      </c>
      <c r="L40" s="243" t="e">
        <f>IF(ISNUMBER(Regressions!M50),ROUND(Regressions!M50, 1), NA())</f>
        <v>#N/A</v>
      </c>
      <c r="M40" s="344" t="e">
        <f>IF(ISNUMBER(Regressions!N50),ROUND(Regressions!N50, 1), NA())</f>
        <v>#N/A</v>
      </c>
      <c r="N40" s="242" t="e">
        <f>IF(ISNUMBER(Regressions!O50),ROUND(Regressions!O50, 1), NA())</f>
        <v>#N/A</v>
      </c>
      <c r="O40" s="345" t="e">
        <f>IF(ISNUMBER(Regressions!Q50),ROUND(Regressions!Q50, 1), NA())</f>
        <v>#N/A</v>
      </c>
      <c r="P40" s="343" t="e">
        <f>IF(ISNUMBER(Regressions!R50),ROUND(Regressions!R50, 1), NA())</f>
        <v>#N/A</v>
      </c>
      <c r="Q40" s="220" t="e">
        <f>IF(ISNUMBER(Regressions!S50),ROUND(Regressions!S50, 1), NA())</f>
        <v>#N/A</v>
      </c>
      <c r="R40" s="344" t="e">
        <f>IF(ISNUMBER(Regressions!T50),ROUND(Regressions!T50, 1), NA())</f>
        <v>#N/A</v>
      </c>
      <c r="S40" s="242" t="e">
        <f>IF(ISNUMBER(Regressions!U50),ROUND(Regressions!U50, 1), NA())</f>
        <v>#N/A</v>
      </c>
    </row>
    <row xmlns:x14ac="http://schemas.microsoft.com/office/spreadsheetml/2009/9/ac" r="41" x14ac:dyDescent="0.2">
      <c r="A41" s="340" t="str">
        <f>IF(ISBLANK(Regressions!A51), " ", Regressions!A51)</f>
        <v>Nigeria</v>
      </c>
      <c r="B41" s="341">
        <f>IF(ISBLANK(Regressions!B51), " ", Regressions!B51)</f>
        <v>2006</v>
      </c>
      <c r="C41" s="346" t="str">
        <f>IF(ISBLANK(Regressions!C51), " ", Regressions!C51)</f>
        <v>Urban</v>
      </c>
      <c r="D41" s="342">
        <f>IF(ISBLANK(Regressions!D51), " ", Regressions!D51)</f>
        <v>18334541.958730768</v>
      </c>
      <c r="E41" s="219" t="e">
        <f>IF(ISNUMBER(Regressions!E51),ROUND(Regressions!E51, 1), NA())</f>
        <v>#N/A</v>
      </c>
      <c r="F41" s="343" t="e">
        <f>IF(ISNUMBER(Regressions!F51),ROUND(Regressions!F51, 1), NA())</f>
        <v>#N/A</v>
      </c>
      <c r="G41" s="241" t="e">
        <f>IF(ISNUMBER(Regressions!G51),ROUND(Regressions!G51, 1), NA())</f>
        <v>#N/A</v>
      </c>
      <c r="H41" s="344" t="e">
        <f>IF(ISNUMBER(Regressions!H51),ROUND(Regressions!H51, 1), NA())</f>
        <v>#N/A</v>
      </c>
      <c r="I41" s="242" t="e">
        <f>IF(ISNUMBER(Regressions!I51),ROUND(Regressions!I51, 1), NA())</f>
        <v>#N/A</v>
      </c>
      <c r="J41" s="345" t="e">
        <f>IF(ISNUMBER(Regressions!K51),ROUND(Regressions!K51, 1), NA())</f>
        <v>#N/A</v>
      </c>
      <c r="K41" s="343" t="e">
        <f>IF(ISNUMBER(Regressions!L51),ROUND(Regressions!L51, 1), NA())</f>
        <v>#N/A</v>
      </c>
      <c r="L41" s="243" t="e">
        <f>IF(ISNUMBER(Regressions!M51),ROUND(Regressions!M51, 1), NA())</f>
        <v>#N/A</v>
      </c>
      <c r="M41" s="344" t="e">
        <f>IF(ISNUMBER(Regressions!N51),ROUND(Regressions!N51, 1), NA())</f>
        <v>#N/A</v>
      </c>
      <c r="N41" s="242" t="e">
        <f>IF(ISNUMBER(Regressions!O51),ROUND(Regressions!O51, 1), NA())</f>
        <v>#N/A</v>
      </c>
      <c r="O41" s="345" t="e">
        <f>IF(ISNUMBER(Regressions!Q51),ROUND(Regressions!Q51, 1), NA())</f>
        <v>#N/A</v>
      </c>
      <c r="P41" s="343" t="e">
        <f>IF(ISNUMBER(Regressions!R51),ROUND(Regressions!R51, 1), NA())</f>
        <v>#N/A</v>
      </c>
      <c r="Q41" s="220" t="e">
        <f>IF(ISNUMBER(Regressions!S51),ROUND(Regressions!S51, 1), NA())</f>
        <v>#N/A</v>
      </c>
      <c r="R41" s="344" t="e">
        <f>IF(ISNUMBER(Regressions!T51),ROUND(Regressions!T51, 1), NA())</f>
        <v>#N/A</v>
      </c>
      <c r="S41" s="242" t="e">
        <f>IF(ISNUMBER(Regressions!U51),ROUND(Regressions!U51, 1), NA())</f>
        <v>#N/A</v>
      </c>
    </row>
    <row xmlns:x14ac="http://schemas.microsoft.com/office/spreadsheetml/2009/9/ac" r="42" x14ac:dyDescent="0.2">
      <c r="A42" s="340" t="str">
        <f>IF(ISBLANK(Regressions!A52), " ", Regressions!A52)</f>
        <v>Nigeria</v>
      </c>
      <c r="B42" s="341">
        <f>IF(ISBLANK(Regressions!B52), " ", Regressions!B52)</f>
        <v>2007</v>
      </c>
      <c r="C42" s="346" t="str">
        <f>IF(ISBLANK(Regressions!C52), " ", Regressions!C52)</f>
        <v>Urban</v>
      </c>
      <c r="D42" s="342">
        <f>IF(ISBLANK(Regressions!D52), " ", Regressions!D52)</f>
        <v>19304719.185622562</v>
      </c>
      <c r="E42" s="219" t="e">
        <f>IF(ISNUMBER(Regressions!E52),ROUND(Regressions!E52, 1), NA())</f>
        <v>#N/A</v>
      </c>
      <c r="F42" s="343">
        <f>IF(ISNUMBER(Regressions!F52),ROUND(Regressions!F52, 1), NA())</f>
        <v>34.5</v>
      </c>
      <c r="G42" s="241" t="e">
        <f>IF(ISNUMBER(Regressions!G52),ROUND(Regressions!G52, 1), NA())</f>
        <v>#N/A</v>
      </c>
      <c r="H42" s="344" t="e">
        <f>IF(ISNUMBER(Regressions!H52),ROUND(Regressions!H52, 1), NA())</f>
        <v>#N/A</v>
      </c>
      <c r="I42" s="242">
        <f>IF(ISNUMBER(Regressions!I52),ROUND(Regressions!I52, 1), NA())</f>
        <v>65.5</v>
      </c>
      <c r="J42" s="345">
        <f>IF(ISNUMBER(Regressions!K52),ROUND(Regressions!K52, 1), NA())</f>
        <v>72.099999999999994</v>
      </c>
      <c r="K42" s="343">
        <f>IF(ISNUMBER(Regressions!L52),ROUND(Regressions!L52, 1), NA())</f>
        <v>67.5</v>
      </c>
      <c r="L42" s="243">
        <f>IF(ISNUMBER(Regressions!M52),ROUND(Regressions!M52, 1), NA())</f>
        <v>21.3</v>
      </c>
      <c r="M42" s="344">
        <f>IF(ISNUMBER(Regressions!N52),ROUND(Regressions!N52, 1), NA())</f>
        <v>46.1</v>
      </c>
      <c r="N42" s="242">
        <f>IF(ISNUMBER(Regressions!O52),ROUND(Regressions!O52, 1), NA())</f>
        <v>32.5</v>
      </c>
      <c r="O42" s="345" t="e">
        <f>IF(ISNUMBER(Regressions!Q52),ROUND(Regressions!Q52, 1), NA())</f>
        <v>#N/A</v>
      </c>
      <c r="P42" s="343" t="e">
        <f>IF(ISNUMBER(Regressions!R52),ROUND(Regressions!R52, 1), NA())</f>
        <v>#N/A</v>
      </c>
      <c r="Q42" s="220" t="e">
        <f>IF(ISNUMBER(Regressions!S52),ROUND(Regressions!S52, 1), NA())</f>
        <v>#N/A</v>
      </c>
      <c r="R42" s="344" t="e">
        <f>IF(ISNUMBER(Regressions!T52),ROUND(Regressions!T52, 1), NA())</f>
        <v>#N/A</v>
      </c>
      <c r="S42" s="242" t="e">
        <f>IF(ISNUMBER(Regressions!U52),ROUND(Regressions!U52, 1), NA())</f>
        <v>#N/A</v>
      </c>
    </row>
    <row xmlns:x14ac="http://schemas.microsoft.com/office/spreadsheetml/2009/9/ac" r="43" x14ac:dyDescent="0.2">
      <c r="A43" s="340" t="str">
        <f>IF(ISBLANK(Regressions!A53), " ", Regressions!A53)</f>
        <v>Nigeria</v>
      </c>
      <c r="B43" s="341">
        <f>IF(ISBLANK(Regressions!B53), " ", Regressions!B53)</f>
        <v>2008</v>
      </c>
      <c r="C43" s="346" t="str">
        <f>IF(ISBLANK(Regressions!C53), " ", Regressions!C53)</f>
        <v>Urban</v>
      </c>
      <c r="D43" s="342">
        <f>IF(ISBLANK(Regressions!D53), " ", Regressions!D53)</f>
        <v>20329027.578915101</v>
      </c>
      <c r="E43" s="219" t="e">
        <f>IF(ISNUMBER(Regressions!E53),ROUND(Regressions!E53, 1), NA())</f>
        <v>#N/A</v>
      </c>
      <c r="F43" s="343">
        <f>IF(ISNUMBER(Regressions!F53),ROUND(Regressions!F53, 1), NA())</f>
        <v>34.5</v>
      </c>
      <c r="G43" s="241" t="e">
        <f>IF(ISNUMBER(Regressions!G53),ROUND(Regressions!G53, 1), NA())</f>
        <v>#N/A</v>
      </c>
      <c r="H43" s="344" t="e">
        <f>IF(ISNUMBER(Regressions!H53),ROUND(Regressions!H53, 1), NA())</f>
        <v>#N/A</v>
      </c>
      <c r="I43" s="242">
        <f>IF(ISNUMBER(Regressions!I53),ROUND(Regressions!I53, 1), NA())</f>
        <v>65.5</v>
      </c>
      <c r="J43" s="345">
        <f>IF(ISNUMBER(Regressions!K53),ROUND(Regressions!K53, 1), NA())</f>
        <v>72.099999999999994</v>
      </c>
      <c r="K43" s="343">
        <f>IF(ISNUMBER(Regressions!L53),ROUND(Regressions!L53, 1), NA())</f>
        <v>67.5</v>
      </c>
      <c r="L43" s="243">
        <f>IF(ISNUMBER(Regressions!M53),ROUND(Regressions!M53, 1), NA())</f>
        <v>21.3</v>
      </c>
      <c r="M43" s="344">
        <f>IF(ISNUMBER(Regressions!N53),ROUND(Regressions!N53, 1), NA())</f>
        <v>46.1</v>
      </c>
      <c r="N43" s="242">
        <f>IF(ISNUMBER(Regressions!O53),ROUND(Regressions!O53, 1), NA())</f>
        <v>32.5</v>
      </c>
      <c r="O43" s="345" t="e">
        <f>IF(ISNUMBER(Regressions!Q53),ROUND(Regressions!Q53, 1), NA())</f>
        <v>#N/A</v>
      </c>
      <c r="P43" s="343" t="e">
        <f>IF(ISNUMBER(Regressions!R53),ROUND(Regressions!R53, 1), NA())</f>
        <v>#N/A</v>
      </c>
      <c r="Q43" s="220" t="e">
        <f>IF(ISNUMBER(Regressions!S53),ROUND(Regressions!S53, 1), NA())</f>
        <v>#N/A</v>
      </c>
      <c r="R43" s="344" t="e">
        <f>IF(ISNUMBER(Regressions!T53),ROUND(Regressions!T53, 1), NA())</f>
        <v>#N/A</v>
      </c>
      <c r="S43" s="242" t="e">
        <f>IF(ISNUMBER(Regressions!U53),ROUND(Regressions!U53, 1), NA())</f>
        <v>#N/A</v>
      </c>
    </row>
    <row xmlns:x14ac="http://schemas.microsoft.com/office/spreadsheetml/2009/9/ac" r="44" x14ac:dyDescent="0.2">
      <c r="A44" s="340" t="str">
        <f>IF(ISBLANK(Regressions!A54), " ", Regressions!A54)</f>
        <v>Nigeria</v>
      </c>
      <c r="B44" s="341">
        <f>IF(ISBLANK(Regressions!B54), " ", Regressions!B54)</f>
        <v>2009</v>
      </c>
      <c r="C44" s="346" t="str">
        <f>IF(ISBLANK(Regressions!C54), " ", Regressions!C54)</f>
        <v>Urban</v>
      </c>
      <c r="D44" s="342">
        <f>IF(ISBLANK(Regressions!D54), " ", Regressions!D54)</f>
        <v>21408437.992012478</v>
      </c>
      <c r="E44" s="219" t="e">
        <f>IF(ISNUMBER(Regressions!E54),ROUND(Regressions!E54, 1), NA())</f>
        <v>#N/A</v>
      </c>
      <c r="F44" s="343">
        <f>IF(ISNUMBER(Regressions!F54),ROUND(Regressions!F54, 1), NA())</f>
        <v>34.5</v>
      </c>
      <c r="G44" s="241" t="e">
        <f>IF(ISNUMBER(Regressions!G54),ROUND(Regressions!G54, 1), NA())</f>
        <v>#N/A</v>
      </c>
      <c r="H44" s="344" t="e">
        <f>IF(ISNUMBER(Regressions!H54),ROUND(Regressions!H54, 1), NA())</f>
        <v>#N/A</v>
      </c>
      <c r="I44" s="242">
        <f>IF(ISNUMBER(Regressions!I54),ROUND(Regressions!I54, 1), NA())</f>
        <v>65.5</v>
      </c>
      <c r="J44" s="345">
        <f>IF(ISNUMBER(Regressions!K54),ROUND(Regressions!K54, 1), NA())</f>
        <v>72.099999999999994</v>
      </c>
      <c r="K44" s="343">
        <f>IF(ISNUMBER(Regressions!L54),ROUND(Regressions!L54, 1), NA())</f>
        <v>67.5</v>
      </c>
      <c r="L44" s="243">
        <f>IF(ISNUMBER(Regressions!M54),ROUND(Regressions!M54, 1), NA())</f>
        <v>21.3</v>
      </c>
      <c r="M44" s="344">
        <f>IF(ISNUMBER(Regressions!N54),ROUND(Regressions!N54, 1), NA())</f>
        <v>46.1</v>
      </c>
      <c r="N44" s="242">
        <f>IF(ISNUMBER(Regressions!O54),ROUND(Regressions!O54, 1), NA())</f>
        <v>32.5</v>
      </c>
      <c r="O44" s="345" t="e">
        <f>IF(ISNUMBER(Regressions!Q54),ROUND(Regressions!Q54, 1), NA())</f>
        <v>#N/A</v>
      </c>
      <c r="P44" s="343" t="e">
        <f>IF(ISNUMBER(Regressions!R54),ROUND(Regressions!R54, 1), NA())</f>
        <v>#N/A</v>
      </c>
      <c r="Q44" s="220" t="e">
        <f>IF(ISNUMBER(Regressions!S54),ROUND(Regressions!S54, 1), NA())</f>
        <v>#N/A</v>
      </c>
      <c r="R44" s="344" t="e">
        <f>IF(ISNUMBER(Regressions!T54),ROUND(Regressions!T54, 1), NA())</f>
        <v>#N/A</v>
      </c>
      <c r="S44" s="242" t="e">
        <f>IF(ISNUMBER(Regressions!U54),ROUND(Regressions!U54, 1), NA())</f>
        <v>#N/A</v>
      </c>
    </row>
    <row xmlns:x14ac="http://schemas.microsoft.com/office/spreadsheetml/2009/9/ac" r="45" x14ac:dyDescent="0.2">
      <c r="A45" s="340" t="str">
        <f>IF(ISBLANK(Regressions!A55), " ", Regressions!A55)</f>
        <v>Nigeria</v>
      </c>
      <c r="B45" s="341">
        <f>IF(ISBLANK(Regressions!B55), " ", Regressions!B55)</f>
        <v>2010</v>
      </c>
      <c r="C45" s="346" t="str">
        <f>IF(ISBLANK(Regressions!C55), " ", Regressions!C55)</f>
        <v>Urban</v>
      </c>
      <c r="D45" s="342">
        <f>IF(ISBLANK(Regressions!D55), " ", Regressions!D55)</f>
        <v>22541409.209080812</v>
      </c>
      <c r="E45" s="219" t="e">
        <f>IF(ISNUMBER(Regressions!E55),ROUND(Regressions!E55, 1), NA())</f>
        <v>#N/A</v>
      </c>
      <c r="F45" s="343">
        <f>IF(ISNUMBER(Regressions!F55),ROUND(Regressions!F55, 1), NA())</f>
        <v>34.5</v>
      </c>
      <c r="G45" s="241" t="e">
        <f>IF(ISNUMBER(Regressions!G55),ROUND(Regressions!G55, 1), NA())</f>
        <v>#N/A</v>
      </c>
      <c r="H45" s="344" t="e">
        <f>IF(ISNUMBER(Regressions!H55),ROUND(Regressions!H55, 1), NA())</f>
        <v>#N/A</v>
      </c>
      <c r="I45" s="242">
        <f>IF(ISNUMBER(Regressions!I55),ROUND(Regressions!I55, 1), NA())</f>
        <v>65.5</v>
      </c>
      <c r="J45" s="345">
        <f>IF(ISNUMBER(Regressions!K55),ROUND(Regressions!K55, 1), NA())</f>
        <v>72.099999999999994</v>
      </c>
      <c r="K45" s="343">
        <f>IF(ISNUMBER(Regressions!L55),ROUND(Regressions!L55, 1), NA())</f>
        <v>67.5</v>
      </c>
      <c r="L45" s="243">
        <f>IF(ISNUMBER(Regressions!M55),ROUND(Regressions!M55, 1), NA())</f>
        <v>21.3</v>
      </c>
      <c r="M45" s="344">
        <f>IF(ISNUMBER(Regressions!N55),ROUND(Regressions!N55, 1), NA())</f>
        <v>46.1</v>
      </c>
      <c r="N45" s="242">
        <f>IF(ISNUMBER(Regressions!O55),ROUND(Regressions!O55, 1), NA())</f>
        <v>32.5</v>
      </c>
      <c r="O45" s="345" t="e">
        <f>IF(ISNUMBER(Regressions!Q55),ROUND(Regressions!Q55, 1), NA())</f>
        <v>#N/A</v>
      </c>
      <c r="P45" s="343" t="e">
        <f>IF(ISNUMBER(Regressions!R55),ROUND(Regressions!R55, 1), NA())</f>
        <v>#N/A</v>
      </c>
      <c r="Q45" s="220" t="e">
        <f>IF(ISNUMBER(Regressions!S55),ROUND(Regressions!S55, 1), NA())</f>
        <v>#N/A</v>
      </c>
      <c r="R45" s="344" t="e">
        <f>IF(ISNUMBER(Regressions!T55),ROUND(Regressions!T55, 1), NA())</f>
        <v>#N/A</v>
      </c>
      <c r="S45" s="242" t="e">
        <f>IF(ISNUMBER(Regressions!U55),ROUND(Regressions!U55, 1), NA())</f>
        <v>#N/A</v>
      </c>
    </row>
    <row xmlns:x14ac="http://schemas.microsoft.com/office/spreadsheetml/2009/9/ac" r="46" x14ac:dyDescent="0.2">
      <c r="A46" s="340" t="str">
        <f>IF(ISBLANK(Regressions!A56), " ", Regressions!A56)</f>
        <v>Nigeria</v>
      </c>
      <c r="B46" s="341">
        <f>IF(ISBLANK(Regressions!B56), " ", Regressions!B56)</f>
        <v>2011</v>
      </c>
      <c r="C46" s="346" t="str">
        <f>IF(ISBLANK(Regressions!C56), " ", Regressions!C56)</f>
        <v>Urban</v>
      </c>
      <c r="D46" s="342">
        <f>IF(ISBLANK(Regressions!D56), " ", Regressions!D56)</f>
        <v>23730227.58651337</v>
      </c>
      <c r="E46" s="219" t="e">
        <f>IF(ISNUMBER(Regressions!E56),ROUND(Regressions!E56, 1), NA())</f>
        <v>#N/A</v>
      </c>
      <c r="F46" s="343">
        <f>IF(ISNUMBER(Regressions!F56),ROUND(Regressions!F56, 1), NA())</f>
        <v>34.5</v>
      </c>
      <c r="G46" s="241" t="e">
        <f>IF(ISNUMBER(Regressions!G56),ROUND(Regressions!G56, 1), NA())</f>
        <v>#N/A</v>
      </c>
      <c r="H46" s="344" t="e">
        <f>IF(ISNUMBER(Regressions!H56),ROUND(Regressions!H56, 1), NA())</f>
        <v>#N/A</v>
      </c>
      <c r="I46" s="242">
        <f>IF(ISNUMBER(Regressions!I56),ROUND(Regressions!I56, 1), NA())</f>
        <v>65.5</v>
      </c>
      <c r="J46" s="345">
        <f>IF(ISNUMBER(Regressions!K56),ROUND(Regressions!K56, 1), NA())</f>
        <v>72.099999999999994</v>
      </c>
      <c r="K46" s="343">
        <f>IF(ISNUMBER(Regressions!L56),ROUND(Regressions!L56, 1), NA())</f>
        <v>67.5</v>
      </c>
      <c r="L46" s="243">
        <f>IF(ISNUMBER(Regressions!M56),ROUND(Regressions!M56, 1), NA())</f>
        <v>21.3</v>
      </c>
      <c r="M46" s="344">
        <f>IF(ISNUMBER(Regressions!N56),ROUND(Regressions!N56, 1), NA())</f>
        <v>46.1</v>
      </c>
      <c r="N46" s="242">
        <f>IF(ISNUMBER(Regressions!O56),ROUND(Regressions!O56, 1), NA())</f>
        <v>32.5</v>
      </c>
      <c r="O46" s="345" t="e">
        <f>IF(ISNUMBER(Regressions!Q56),ROUND(Regressions!Q56, 1), NA())</f>
        <v>#N/A</v>
      </c>
      <c r="P46" s="343" t="e">
        <f>IF(ISNUMBER(Regressions!R56),ROUND(Regressions!R56, 1), NA())</f>
        <v>#N/A</v>
      </c>
      <c r="Q46" s="220" t="e">
        <f>IF(ISNUMBER(Regressions!S56),ROUND(Regressions!S56, 1), NA())</f>
        <v>#N/A</v>
      </c>
      <c r="R46" s="344" t="e">
        <f>IF(ISNUMBER(Regressions!T56),ROUND(Regressions!T56, 1), NA())</f>
        <v>#N/A</v>
      </c>
      <c r="S46" s="242" t="e">
        <f>IF(ISNUMBER(Regressions!U56),ROUND(Regressions!U56, 1), NA())</f>
        <v>#N/A</v>
      </c>
    </row>
    <row xmlns:x14ac="http://schemas.microsoft.com/office/spreadsheetml/2009/9/ac" r="47" x14ac:dyDescent="0.2">
      <c r="A47" s="340" t="str">
        <f>IF(ISBLANK(Regressions!A57), " ", Regressions!A57)</f>
        <v>Nigeria</v>
      </c>
      <c r="B47" s="341">
        <f>IF(ISBLANK(Regressions!B57), " ", Regressions!B57)</f>
        <v>2012</v>
      </c>
      <c r="C47" s="346" t="str">
        <f>IF(ISBLANK(Regressions!C57), " ", Regressions!C57)</f>
        <v>Urban</v>
      </c>
      <c r="D47" s="342">
        <f>IF(ISBLANK(Regressions!D57), " ", Regressions!D57)</f>
        <v>24963871.501363829</v>
      </c>
      <c r="E47" s="219">
        <f>IF(ISNUMBER(Regressions!E57),ROUND(Regressions!E57, 1), NA())</f>
        <v>76.900000000000006</v>
      </c>
      <c r="F47" s="343">
        <f>IF(ISNUMBER(Regressions!F57),ROUND(Regressions!F57, 1), NA())</f>
        <v>38.9</v>
      </c>
      <c r="G47" s="241">
        <f>IF(ISNUMBER(Regressions!G57),ROUND(Regressions!G57, 1), NA())</f>
        <v>38.9</v>
      </c>
      <c r="H47" s="344">
        <f>IF(ISNUMBER(Regressions!H57),ROUND(Regressions!H57, 1), NA())</f>
        <v>0</v>
      </c>
      <c r="I47" s="242">
        <f>IF(ISNUMBER(Regressions!I57),ROUND(Regressions!I57, 1), NA())</f>
        <v>61.1</v>
      </c>
      <c r="J47" s="345">
        <f>IF(ISNUMBER(Regressions!K57),ROUND(Regressions!K57, 1), NA())</f>
        <v>73.099999999999994</v>
      </c>
      <c r="K47" s="343">
        <f>IF(ISNUMBER(Regressions!L57),ROUND(Regressions!L57, 1), NA())</f>
        <v>68</v>
      </c>
      <c r="L47" s="243">
        <f>IF(ISNUMBER(Regressions!M57),ROUND(Regressions!M57, 1), NA())</f>
        <v>24.8</v>
      </c>
      <c r="M47" s="344">
        <f>IF(ISNUMBER(Regressions!N57),ROUND(Regressions!N57, 1), NA())</f>
        <v>43.2</v>
      </c>
      <c r="N47" s="242">
        <f>IF(ISNUMBER(Regressions!O57),ROUND(Regressions!O57, 1), NA())</f>
        <v>32</v>
      </c>
      <c r="O47" s="345">
        <f>IF(ISNUMBER(Regressions!Q57),ROUND(Regressions!Q57, 1), NA())</f>
        <v>56.1</v>
      </c>
      <c r="P47" s="343">
        <f>IF(ISNUMBER(Regressions!R57),ROUND(Regressions!R57, 1), NA())</f>
        <v>52</v>
      </c>
      <c r="Q47" s="220">
        <f>IF(ISNUMBER(Regressions!S57),ROUND(Regressions!S57, 1), NA())</f>
        <v>36.700000000000003</v>
      </c>
      <c r="R47" s="344">
        <f>IF(ISNUMBER(Regressions!T57),ROUND(Regressions!T57, 1), NA())</f>
        <v>15.3</v>
      </c>
      <c r="S47" s="242">
        <f>IF(ISNUMBER(Regressions!U57),ROUND(Regressions!U57, 1), NA())</f>
        <v>48</v>
      </c>
    </row>
    <row xmlns:x14ac="http://schemas.microsoft.com/office/spreadsheetml/2009/9/ac" r="48" x14ac:dyDescent="0.2">
      <c r="A48" s="340" t="str">
        <f>IF(ISBLANK(Regressions!A58), " ", Regressions!A58)</f>
        <v>Nigeria</v>
      </c>
      <c r="B48" s="341">
        <f>IF(ISBLANK(Regressions!B58), " ", Regressions!B58)</f>
        <v>2013</v>
      </c>
      <c r="C48" s="346" t="str">
        <f>IF(ISBLANK(Regressions!C58), " ", Regressions!C58)</f>
        <v>Urban</v>
      </c>
      <c r="D48" s="342">
        <f>IF(ISBLANK(Regressions!D58), " ", Regressions!D58)</f>
        <v>26238197.84424255</v>
      </c>
      <c r="E48" s="219">
        <f>IF(ISNUMBER(Regressions!E58),ROUND(Regressions!E58, 1), NA())</f>
        <v>76.900000000000006</v>
      </c>
      <c r="F48" s="343">
        <f>IF(ISNUMBER(Regressions!F58),ROUND(Regressions!F58, 1), NA())</f>
        <v>43.4</v>
      </c>
      <c r="G48" s="241">
        <f>IF(ISNUMBER(Regressions!G58),ROUND(Regressions!G58, 1), NA())</f>
        <v>43.4</v>
      </c>
      <c r="H48" s="344">
        <f>IF(ISNUMBER(Regressions!H58),ROUND(Regressions!H58, 1), NA())</f>
        <v>0</v>
      </c>
      <c r="I48" s="242">
        <f>IF(ISNUMBER(Regressions!I58),ROUND(Regressions!I58, 1), NA())</f>
        <v>56.6</v>
      </c>
      <c r="J48" s="345">
        <f>IF(ISNUMBER(Regressions!K58),ROUND(Regressions!K58, 1), NA())</f>
        <v>74.099999999999994</v>
      </c>
      <c r="K48" s="343">
        <f>IF(ISNUMBER(Regressions!L58),ROUND(Regressions!L58, 1), NA())</f>
        <v>68.599999999999994</v>
      </c>
      <c r="L48" s="243">
        <f>IF(ISNUMBER(Regressions!M58),ROUND(Regressions!M58, 1), NA())</f>
        <v>28.3</v>
      </c>
      <c r="M48" s="344">
        <f>IF(ISNUMBER(Regressions!N58),ROUND(Regressions!N58, 1), NA())</f>
        <v>40.299999999999997</v>
      </c>
      <c r="N48" s="242">
        <f>IF(ISNUMBER(Regressions!O58),ROUND(Regressions!O58, 1), NA())</f>
        <v>31.4</v>
      </c>
      <c r="O48" s="345">
        <f>IF(ISNUMBER(Regressions!Q58),ROUND(Regressions!Q58, 1), NA())</f>
        <v>56.1</v>
      </c>
      <c r="P48" s="343">
        <f>IF(ISNUMBER(Regressions!R58),ROUND(Regressions!R58, 1), NA())</f>
        <v>52</v>
      </c>
      <c r="Q48" s="220">
        <f>IF(ISNUMBER(Regressions!S58),ROUND(Regressions!S58, 1), NA())</f>
        <v>36.700000000000003</v>
      </c>
      <c r="R48" s="344">
        <f>IF(ISNUMBER(Regressions!T58),ROUND(Regressions!T58, 1), NA())</f>
        <v>15.3</v>
      </c>
      <c r="S48" s="242">
        <f>IF(ISNUMBER(Regressions!U58),ROUND(Regressions!U58, 1), NA())</f>
        <v>48</v>
      </c>
    </row>
    <row xmlns:x14ac="http://schemas.microsoft.com/office/spreadsheetml/2009/9/ac" r="49" x14ac:dyDescent="0.2">
      <c r="A49" s="340" t="str">
        <f>IF(ISBLANK(Regressions!A59), " ", Regressions!A59)</f>
        <v>Nigeria</v>
      </c>
      <c r="B49" s="341">
        <f>IF(ISBLANK(Regressions!B59), " ", Regressions!B59)</f>
        <v>2014</v>
      </c>
      <c r="C49" s="346" t="str">
        <f>IF(ISBLANK(Regressions!C59), " ", Regressions!C59)</f>
        <v>Urban</v>
      </c>
      <c r="D49" s="342">
        <f>IF(ISBLANK(Regressions!D59), " ", Regressions!D59)</f>
        <v>27563462.7424112</v>
      </c>
      <c r="E49" s="219">
        <f>IF(ISNUMBER(Regressions!E59),ROUND(Regressions!E59, 1), NA())</f>
        <v>76.900000000000006</v>
      </c>
      <c r="F49" s="343">
        <f>IF(ISNUMBER(Regressions!F59),ROUND(Regressions!F59, 1), NA())</f>
        <v>47.8</v>
      </c>
      <c r="G49" s="241">
        <f>IF(ISNUMBER(Regressions!G59),ROUND(Regressions!G59, 1), NA())</f>
        <v>47.8</v>
      </c>
      <c r="H49" s="344">
        <f>IF(ISNUMBER(Regressions!H59),ROUND(Regressions!H59, 1), NA())</f>
        <v>0</v>
      </c>
      <c r="I49" s="242">
        <f>IF(ISNUMBER(Regressions!I59),ROUND(Regressions!I59, 1), NA())</f>
        <v>52.2</v>
      </c>
      <c r="J49" s="345">
        <f>IF(ISNUMBER(Regressions!K59),ROUND(Regressions!K59, 1), NA())</f>
        <v>75</v>
      </c>
      <c r="K49" s="343">
        <f>IF(ISNUMBER(Regressions!L59),ROUND(Regressions!L59, 1), NA())</f>
        <v>69.2</v>
      </c>
      <c r="L49" s="243">
        <f>IF(ISNUMBER(Regressions!M59),ROUND(Regressions!M59, 1), NA())</f>
        <v>31.8</v>
      </c>
      <c r="M49" s="344">
        <f>IF(ISNUMBER(Regressions!N59),ROUND(Regressions!N59, 1), NA())</f>
        <v>37.299999999999997</v>
      </c>
      <c r="N49" s="242">
        <f>IF(ISNUMBER(Regressions!O59),ROUND(Regressions!O59, 1), NA())</f>
        <v>30.8</v>
      </c>
      <c r="O49" s="345">
        <f>IF(ISNUMBER(Regressions!Q59),ROUND(Regressions!Q59, 1), NA())</f>
        <v>56.1</v>
      </c>
      <c r="P49" s="343">
        <f>IF(ISNUMBER(Regressions!R59),ROUND(Regressions!R59, 1), NA())</f>
        <v>52</v>
      </c>
      <c r="Q49" s="220">
        <f>IF(ISNUMBER(Regressions!S59),ROUND(Regressions!S59, 1), NA())</f>
        <v>36.700000000000003</v>
      </c>
      <c r="R49" s="344">
        <f>IF(ISNUMBER(Regressions!T59),ROUND(Regressions!T59, 1), NA())</f>
        <v>15.3</v>
      </c>
      <c r="S49" s="242">
        <f>IF(ISNUMBER(Regressions!U59),ROUND(Regressions!U59, 1), NA())</f>
        <v>48</v>
      </c>
    </row>
    <row xmlns:x14ac="http://schemas.microsoft.com/office/spreadsheetml/2009/9/ac" r="50" x14ac:dyDescent="0.2">
      <c r="A50" s="340" t="str">
        <f>IF(ISBLANK(Regressions!A60), " ", Regressions!A60)</f>
        <v>Nigeria</v>
      </c>
      <c r="B50" s="341">
        <f>IF(ISBLANK(Regressions!B60), " ", Regressions!B60)</f>
        <v>2015</v>
      </c>
      <c r="C50" s="346" t="str">
        <f>IF(ISBLANK(Regressions!C60), " ", Regressions!C60)</f>
        <v>Urban</v>
      </c>
      <c r="D50" s="342">
        <f>IF(ISBLANK(Regressions!D60), " ", Regressions!D60)</f>
        <v>28929212.270094302</v>
      </c>
      <c r="E50" s="219">
        <f>IF(ISNUMBER(Regressions!E60),ROUND(Regressions!E60, 1), NA())</f>
        <v>76.900000000000006</v>
      </c>
      <c r="F50" s="343">
        <f>IF(ISNUMBER(Regressions!F60),ROUND(Regressions!F60, 1), NA())</f>
        <v>52.3</v>
      </c>
      <c r="G50" s="241">
        <f>IF(ISNUMBER(Regressions!G60),ROUND(Regressions!G60, 1), NA())</f>
        <v>47.9</v>
      </c>
      <c r="H50" s="344">
        <f>IF(ISNUMBER(Regressions!H60),ROUND(Regressions!H60, 1), NA())</f>
        <v>4.4000000000000004</v>
      </c>
      <c r="I50" s="242">
        <f>IF(ISNUMBER(Regressions!I60),ROUND(Regressions!I60, 1), NA())</f>
        <v>47.7</v>
      </c>
      <c r="J50" s="345">
        <f>IF(ISNUMBER(Regressions!K60),ROUND(Regressions!K60, 1), NA())</f>
        <v>76</v>
      </c>
      <c r="K50" s="343">
        <f>IF(ISNUMBER(Regressions!L60),ROUND(Regressions!L60, 1), NA())</f>
        <v>69.7</v>
      </c>
      <c r="L50" s="243">
        <f>IF(ISNUMBER(Regressions!M60),ROUND(Regressions!M60, 1), NA())</f>
        <v>35.4</v>
      </c>
      <c r="M50" s="344">
        <f>IF(ISNUMBER(Regressions!N60),ROUND(Regressions!N60, 1), NA())</f>
        <v>34.4</v>
      </c>
      <c r="N50" s="242">
        <f>IF(ISNUMBER(Regressions!O60),ROUND(Regressions!O60, 1), NA())</f>
        <v>30.3</v>
      </c>
      <c r="O50" s="345">
        <f>IF(ISNUMBER(Regressions!Q60),ROUND(Regressions!Q60, 1), NA())</f>
        <v>56.1</v>
      </c>
      <c r="P50" s="343">
        <f>IF(ISNUMBER(Regressions!R60),ROUND(Regressions!R60, 1), NA())</f>
        <v>52</v>
      </c>
      <c r="Q50" s="220">
        <f>IF(ISNUMBER(Regressions!S60),ROUND(Regressions!S60, 1), NA())</f>
        <v>36.700000000000003</v>
      </c>
      <c r="R50" s="344">
        <f>IF(ISNUMBER(Regressions!T60),ROUND(Regressions!T60, 1), NA())</f>
        <v>15.3</v>
      </c>
      <c r="S50" s="242">
        <f>IF(ISNUMBER(Regressions!U60),ROUND(Regressions!U60, 1), NA())</f>
        <v>48</v>
      </c>
    </row>
    <row xmlns:x14ac="http://schemas.microsoft.com/office/spreadsheetml/2009/9/ac" r="51" x14ac:dyDescent="0.2">
      <c r="A51" s="340" t="str">
        <f>IF(ISBLANK(Regressions!A61), " ", Regressions!A61)</f>
        <v>Nigeria</v>
      </c>
      <c r="B51" s="341">
        <f>IF(ISBLANK(Regressions!B61), " ", Regressions!B61)</f>
        <v>2016</v>
      </c>
      <c r="C51" s="346" t="str">
        <f>IF(ISBLANK(Regressions!C61), " ", Regressions!C61)</f>
        <v>Urban</v>
      </c>
      <c r="D51" s="342">
        <f>IF(ISBLANK(Regressions!D61), " ", Regressions!D61)</f>
        <v>30330723.291098628</v>
      </c>
      <c r="E51" s="219">
        <f>IF(ISNUMBER(Regressions!E61),ROUND(Regressions!E61, 1), NA())</f>
        <v>76.900000000000006</v>
      </c>
      <c r="F51" s="343">
        <f>IF(ISNUMBER(Regressions!F61),ROUND(Regressions!F61, 1), NA())</f>
        <v>56.7</v>
      </c>
      <c r="G51" s="241">
        <f>IF(ISNUMBER(Regressions!G61),ROUND(Regressions!G61, 1), NA())</f>
        <v>47.9</v>
      </c>
      <c r="H51" s="344">
        <f>IF(ISNUMBER(Regressions!H61),ROUND(Regressions!H61, 1), NA())</f>
        <v>8.8000000000000007</v>
      </c>
      <c r="I51" s="242">
        <f>IF(ISNUMBER(Regressions!I61),ROUND(Regressions!I61, 1), NA())</f>
        <v>43.3</v>
      </c>
      <c r="J51" s="345">
        <f>IF(ISNUMBER(Regressions!K61),ROUND(Regressions!K61, 1), NA())</f>
        <v>77</v>
      </c>
      <c r="K51" s="343">
        <f>IF(ISNUMBER(Regressions!L61),ROUND(Regressions!L61, 1), NA())</f>
        <v>70.3</v>
      </c>
      <c r="L51" s="243">
        <f>IF(ISNUMBER(Regressions!M61),ROUND(Regressions!M61, 1), NA())</f>
        <v>38.9</v>
      </c>
      <c r="M51" s="344">
        <f>IF(ISNUMBER(Regressions!N61),ROUND(Regressions!N61, 1), NA())</f>
        <v>31.4</v>
      </c>
      <c r="N51" s="242">
        <f>IF(ISNUMBER(Regressions!O61),ROUND(Regressions!O61, 1), NA())</f>
        <v>29.7</v>
      </c>
      <c r="O51" s="345">
        <f>IF(ISNUMBER(Regressions!Q61),ROUND(Regressions!Q61, 1), NA())</f>
        <v>56.1</v>
      </c>
      <c r="P51" s="343">
        <f>IF(ISNUMBER(Regressions!R61),ROUND(Regressions!R61, 1), NA())</f>
        <v>52</v>
      </c>
      <c r="Q51" s="220">
        <f>IF(ISNUMBER(Regressions!S61),ROUND(Regressions!S61, 1), NA())</f>
        <v>36.700000000000003</v>
      </c>
      <c r="R51" s="344">
        <f>IF(ISNUMBER(Regressions!T61),ROUND(Regressions!T61, 1), NA())</f>
        <v>15.3</v>
      </c>
      <c r="S51" s="242">
        <f>IF(ISNUMBER(Regressions!U61),ROUND(Regressions!U61, 1), NA())</f>
        <v>48</v>
      </c>
    </row>
    <row xmlns:x14ac="http://schemas.microsoft.com/office/spreadsheetml/2009/9/ac" r="52" x14ac:dyDescent="0.2">
      <c r="A52" s="340" t="str">
        <f>IF(ISBLANK(Regressions!A62), " ", Regressions!A62)</f>
        <v>Nigeria</v>
      </c>
      <c r="B52" s="341">
        <f>IF(ISBLANK(Regressions!B62), " ", Regressions!B62)</f>
        <v>2017</v>
      </c>
      <c r="C52" s="346" t="str">
        <f>IF(ISBLANK(Regressions!C62), " ", Regressions!C62)</f>
        <v>Urban</v>
      </c>
      <c r="D52" s="342">
        <f>IF(ISBLANK(Regressions!D62), " ", Regressions!D62)</f>
        <v>31779361.62454468</v>
      </c>
      <c r="E52" s="219">
        <f>IF(ISNUMBER(Regressions!E62),ROUND(Regressions!E62, 1), NA())</f>
        <v>76.900000000000006</v>
      </c>
      <c r="F52" s="343">
        <f>IF(ISNUMBER(Regressions!F62),ROUND(Regressions!F62, 1), NA())</f>
        <v>61.2</v>
      </c>
      <c r="G52" s="241">
        <f>IF(ISNUMBER(Regressions!G62),ROUND(Regressions!G62, 1), NA())</f>
        <v>47.9</v>
      </c>
      <c r="H52" s="344">
        <f>IF(ISNUMBER(Regressions!H62),ROUND(Regressions!H62, 1), NA())</f>
        <v>13.3</v>
      </c>
      <c r="I52" s="242">
        <f>IF(ISNUMBER(Regressions!I62),ROUND(Regressions!I62, 1), NA())</f>
        <v>38.799999999999997</v>
      </c>
      <c r="J52" s="345">
        <f>IF(ISNUMBER(Regressions!K62),ROUND(Regressions!K62, 1), NA())</f>
        <v>78</v>
      </c>
      <c r="K52" s="343">
        <f>IF(ISNUMBER(Regressions!L62),ROUND(Regressions!L62, 1), NA())</f>
        <v>70.900000000000006</v>
      </c>
      <c r="L52" s="243">
        <f>IF(ISNUMBER(Regressions!M62),ROUND(Regressions!M62, 1), NA())</f>
        <v>42.4</v>
      </c>
      <c r="M52" s="344">
        <f>IF(ISNUMBER(Regressions!N62),ROUND(Regressions!N62, 1), NA())</f>
        <v>28.5</v>
      </c>
      <c r="N52" s="242">
        <f>IF(ISNUMBER(Regressions!O62),ROUND(Regressions!O62, 1), NA())</f>
        <v>29.1</v>
      </c>
      <c r="O52" s="345">
        <f>IF(ISNUMBER(Regressions!Q62),ROUND(Regressions!Q62, 1), NA())</f>
        <v>56.1</v>
      </c>
      <c r="P52" s="343">
        <f>IF(ISNUMBER(Regressions!R62),ROUND(Regressions!R62, 1), NA())</f>
        <v>52</v>
      </c>
      <c r="Q52" s="220">
        <f>IF(ISNUMBER(Regressions!S62),ROUND(Regressions!S62, 1), NA())</f>
        <v>36.700000000000003</v>
      </c>
      <c r="R52" s="344">
        <f>IF(ISNUMBER(Regressions!T62),ROUND(Regressions!T62, 1), NA())</f>
        <v>15.3</v>
      </c>
      <c r="S52" s="242">
        <f>IF(ISNUMBER(Regressions!U62),ROUND(Regressions!U62, 1), NA())</f>
        <v>48</v>
      </c>
    </row>
    <row xmlns:x14ac="http://schemas.microsoft.com/office/spreadsheetml/2009/9/ac" r="53" x14ac:dyDescent="0.2">
      <c r="A53" s="340" t="str">
        <f>IF(ISBLANK(Regressions!A63), " ", Regressions!A63)</f>
        <v>Nigeria</v>
      </c>
      <c r="B53" s="341">
        <f>IF(ISBLANK(Regressions!B63), " ", Regressions!B63)</f>
        <v>2018</v>
      </c>
      <c r="C53" s="346" t="str">
        <f>IF(ISBLANK(Regressions!C63), " ", Regressions!C63)</f>
        <v>Urban</v>
      </c>
      <c r="D53" s="342">
        <f>IF(ISBLANK(Regressions!D63), " ", Regressions!D63)</f>
        <v>33220701.851510011</v>
      </c>
      <c r="E53" s="219">
        <f>IF(ISNUMBER(Regressions!E63),ROUND(Regressions!E63, 1), NA())</f>
        <v>76.900000000000006</v>
      </c>
      <c r="F53" s="343">
        <f>IF(ISNUMBER(Regressions!F63),ROUND(Regressions!F63, 1), NA())</f>
        <v>65.599999999999994</v>
      </c>
      <c r="G53" s="241">
        <f>IF(ISNUMBER(Regressions!G63),ROUND(Regressions!G63, 1), NA())</f>
        <v>47.9</v>
      </c>
      <c r="H53" s="344">
        <f>IF(ISNUMBER(Regressions!H63),ROUND(Regressions!H63, 1), NA())</f>
        <v>17.7</v>
      </c>
      <c r="I53" s="242">
        <f>IF(ISNUMBER(Regressions!I63),ROUND(Regressions!I63, 1), NA())</f>
        <v>34.4</v>
      </c>
      <c r="J53" s="345">
        <f>IF(ISNUMBER(Regressions!K63),ROUND(Regressions!K63, 1), NA())</f>
        <v>78.900000000000006</v>
      </c>
      <c r="K53" s="343">
        <f>IF(ISNUMBER(Regressions!L63),ROUND(Regressions!L63, 1), NA())</f>
        <v>71.400000000000006</v>
      </c>
      <c r="L53" s="243">
        <f>IF(ISNUMBER(Regressions!M63),ROUND(Regressions!M63, 1), NA())</f>
        <v>45.9</v>
      </c>
      <c r="M53" s="344">
        <f>IF(ISNUMBER(Regressions!N63),ROUND(Regressions!N63, 1), NA())</f>
        <v>25.5</v>
      </c>
      <c r="N53" s="242">
        <f>IF(ISNUMBER(Regressions!O63),ROUND(Regressions!O63, 1), NA())</f>
        <v>28.6</v>
      </c>
      <c r="O53" s="345">
        <f>IF(ISNUMBER(Regressions!Q63),ROUND(Regressions!Q63, 1), NA())</f>
        <v>56.1</v>
      </c>
      <c r="P53" s="343">
        <f>IF(ISNUMBER(Regressions!R63),ROUND(Regressions!R63, 1), NA())</f>
        <v>52</v>
      </c>
      <c r="Q53" s="220">
        <f>IF(ISNUMBER(Regressions!S63),ROUND(Regressions!S63, 1), NA())</f>
        <v>36.700000000000003</v>
      </c>
      <c r="R53" s="344">
        <f>IF(ISNUMBER(Regressions!T63),ROUND(Regressions!T63, 1), NA())</f>
        <v>15.3</v>
      </c>
      <c r="S53" s="242">
        <f>IF(ISNUMBER(Regressions!U63),ROUND(Regressions!U63, 1), NA())</f>
        <v>48</v>
      </c>
    </row>
    <row xmlns:x14ac="http://schemas.microsoft.com/office/spreadsheetml/2009/9/ac" r="54" x14ac:dyDescent="0.2">
      <c r="A54" s="340" t="str">
        <f>IF(ISBLANK(Regressions!A64), " ", Regressions!A64)</f>
        <v>Nigeria</v>
      </c>
      <c r="B54" s="341">
        <f>IF(ISBLANK(Regressions!B64), " ", Regressions!B64)</f>
        <v>2019</v>
      </c>
      <c r="C54" s="346" t="str">
        <f>IF(ISBLANK(Regressions!C64), " ", Regressions!C64)</f>
        <v>Urban</v>
      </c>
      <c r="D54" s="342">
        <f>IF(ISBLANK(Regressions!D64), " ", Regressions!D64)</f>
        <v>34636158.897003479</v>
      </c>
      <c r="E54" s="219">
        <f>IF(ISNUMBER(Regressions!E64),ROUND(Regressions!E64, 1), NA())</f>
        <v>76.900000000000006</v>
      </c>
      <c r="F54" s="343">
        <f>IF(ISNUMBER(Regressions!F64),ROUND(Regressions!F64, 1), NA())</f>
        <v>70.099999999999994</v>
      </c>
      <c r="G54" s="241">
        <f>IF(ISNUMBER(Regressions!G64),ROUND(Regressions!G64, 1), NA())</f>
        <v>47.9</v>
      </c>
      <c r="H54" s="344">
        <f>IF(ISNUMBER(Regressions!H64),ROUND(Regressions!H64, 1), NA())</f>
        <v>22.1</v>
      </c>
      <c r="I54" s="242">
        <f>IF(ISNUMBER(Regressions!I64),ROUND(Regressions!I64, 1), NA())</f>
        <v>29.9</v>
      </c>
      <c r="J54" s="345">
        <f>IF(ISNUMBER(Regressions!K64),ROUND(Regressions!K64, 1), NA())</f>
        <v>79.900000000000006</v>
      </c>
      <c r="K54" s="343">
        <f>IF(ISNUMBER(Regressions!L64),ROUND(Regressions!L64, 1), NA())</f>
        <v>72</v>
      </c>
      <c r="L54" s="243">
        <f>IF(ISNUMBER(Regressions!M64),ROUND(Regressions!M64, 1), NA())</f>
        <v>49.4</v>
      </c>
      <c r="M54" s="344">
        <f>IF(ISNUMBER(Regressions!N64),ROUND(Regressions!N64, 1), NA())</f>
        <v>22.6</v>
      </c>
      <c r="N54" s="242">
        <f>IF(ISNUMBER(Regressions!O64),ROUND(Regressions!O64, 1), NA())</f>
        <v>28</v>
      </c>
      <c r="O54" s="345">
        <f>IF(ISNUMBER(Regressions!Q64),ROUND(Regressions!Q64, 1), NA())</f>
        <v>56.1</v>
      </c>
      <c r="P54" s="343">
        <f>IF(ISNUMBER(Regressions!R64),ROUND(Regressions!R64, 1), NA())</f>
        <v>52</v>
      </c>
      <c r="Q54" s="220">
        <f>IF(ISNUMBER(Regressions!S64),ROUND(Regressions!S64, 1), NA())</f>
        <v>36.700000000000003</v>
      </c>
      <c r="R54" s="344">
        <f>IF(ISNUMBER(Regressions!T64),ROUND(Regressions!T64, 1), NA())</f>
        <v>15.3</v>
      </c>
      <c r="S54" s="242">
        <f>IF(ISNUMBER(Regressions!U64),ROUND(Regressions!U64, 1), NA())</f>
        <v>48</v>
      </c>
    </row>
    <row xmlns:x14ac="http://schemas.microsoft.com/office/spreadsheetml/2009/9/ac" r="55" ht="13.5" customHeight="true" x14ac:dyDescent="0.2">
      <c r="A55" s="340" t="str">
        <f>IF(ISBLANK(Regressions!A65), " ", Regressions!A65)</f>
        <v>Nigeria</v>
      </c>
      <c r="B55" s="341">
        <f>IF(ISBLANK(Regressions!B65), " ", Regressions!B65)</f>
        <v>2020</v>
      </c>
      <c r="C55" s="346" t="str">
        <f>IF(ISBLANK(Regressions!C65), " ", Regressions!C65)</f>
        <v>Urban</v>
      </c>
      <c r="D55" s="342">
        <f>IF(ISBLANK(Regressions!D65), " ", Regressions!D65)</f>
        <v>36042188.157256469</v>
      </c>
      <c r="E55" s="219">
        <f>IF(ISNUMBER(Regressions!E65),ROUND(Regressions!E65, 1), NA())</f>
        <v>76.900000000000006</v>
      </c>
      <c r="F55" s="343">
        <f>IF(ISNUMBER(Regressions!F65),ROUND(Regressions!F65, 1), NA())</f>
        <v>74.5</v>
      </c>
      <c r="G55" s="241">
        <f>IF(ISNUMBER(Regressions!G65),ROUND(Regressions!G65, 1), NA())</f>
        <v>47.9</v>
      </c>
      <c r="H55" s="344">
        <f>IF(ISNUMBER(Regressions!H65),ROUND(Regressions!H65, 1), NA())</f>
        <v>26.6</v>
      </c>
      <c r="I55" s="242">
        <f>IF(ISNUMBER(Regressions!I65),ROUND(Regressions!I65, 1), NA())</f>
        <v>25.5</v>
      </c>
      <c r="J55" s="345">
        <f>IF(ISNUMBER(Regressions!K65),ROUND(Regressions!K65, 1), NA())</f>
        <v>80.900000000000006</v>
      </c>
      <c r="K55" s="343">
        <f>IF(ISNUMBER(Regressions!L65),ROUND(Regressions!L65, 1), NA())</f>
        <v>72.599999999999994</v>
      </c>
      <c r="L55" s="243">
        <f>IF(ISNUMBER(Regressions!M65),ROUND(Regressions!M65, 1), NA())</f>
        <v>52.9</v>
      </c>
      <c r="M55" s="344">
        <f>IF(ISNUMBER(Regressions!N65),ROUND(Regressions!N65, 1), NA())</f>
        <v>19.600000000000001</v>
      </c>
      <c r="N55" s="242">
        <f>IF(ISNUMBER(Regressions!O65),ROUND(Regressions!O65, 1), NA())</f>
        <v>27.4</v>
      </c>
      <c r="O55" s="345">
        <f>IF(ISNUMBER(Regressions!Q65),ROUND(Regressions!Q65, 1), NA())</f>
        <v>56.1</v>
      </c>
      <c r="P55" s="343">
        <f>IF(ISNUMBER(Regressions!R65),ROUND(Regressions!R65, 1), NA())</f>
        <v>52</v>
      </c>
      <c r="Q55" s="220">
        <f>IF(ISNUMBER(Regressions!S65),ROUND(Regressions!S65, 1), NA())</f>
        <v>36.700000000000003</v>
      </c>
      <c r="R55" s="344">
        <f>IF(ISNUMBER(Regressions!T65),ROUND(Regressions!T65, 1), NA())</f>
        <v>15.3</v>
      </c>
      <c r="S55" s="242">
        <f>IF(ISNUMBER(Regressions!U65),ROUND(Regressions!U65, 1), NA())</f>
        <v>48</v>
      </c>
    </row>
    <row xmlns:x14ac="http://schemas.microsoft.com/office/spreadsheetml/2009/9/ac" r="56" x14ac:dyDescent="0.2">
      <c r="A56" s="394" t="str">
        <f>IF(ISBLANK(Regressions!A66), " ", Regressions!A66)</f>
        <v>Nigeria</v>
      </c>
      <c r="B56" s="395">
        <f>IF(ISBLANK(Regressions!B66), " ", Regressions!B66)</f>
        <v>2021</v>
      </c>
      <c r="C56" s="396" t="str">
        <f>IF(ISBLANK(Regressions!C66), " ", Regressions!C66)</f>
        <v>Urban</v>
      </c>
      <c r="D56" s="397">
        <f>IF(ISBLANK(Regressions!D66), " ", Regressions!D66)</f>
        <v>37442928.462229922</v>
      </c>
      <c r="E56" s="400">
        <f>IF(ISNUMBER(Regressions!E66),ROUND(Regressions!E66, 1), NA())</f>
        <v>78.900000000000006</v>
      </c>
      <c r="F56" s="398">
        <f>IF(ISNUMBER(Regressions!F66),ROUND(Regressions!F66, 1), NA())</f>
        <v>78.900000000000006</v>
      </c>
      <c r="G56" s="401">
        <f>IF(ISNUMBER(Regressions!G66),ROUND(Regressions!G66, 1), NA())</f>
        <v>47.9</v>
      </c>
      <c r="H56" s="399">
        <f>IF(ISNUMBER(Regressions!H66),ROUND(Regressions!H66, 1), NA())</f>
        <v>31</v>
      </c>
      <c r="I56" s="402">
        <f>IF(ISNUMBER(Regressions!I66),ROUND(Regressions!I66, 1), NA())</f>
        <v>21.1</v>
      </c>
      <c r="J56" s="400">
        <f>IF(ISNUMBER(Regressions!K66),ROUND(Regressions!K66, 1), NA())</f>
        <v>81.8</v>
      </c>
      <c r="K56" s="398">
        <f>IF(ISNUMBER(Regressions!L66),ROUND(Regressions!L66, 1), NA())</f>
        <v>73.099999999999994</v>
      </c>
      <c r="L56" s="403">
        <f>IF(ISNUMBER(Regressions!M66),ROUND(Regressions!M66, 1), NA())</f>
        <v>56.4</v>
      </c>
      <c r="M56" s="399">
        <f>IF(ISNUMBER(Regressions!N66),ROUND(Regressions!N66, 1), NA())</f>
        <v>16.7</v>
      </c>
      <c r="N56" s="402">
        <f>IF(ISNUMBER(Regressions!O66),ROUND(Regressions!O66, 1), NA())</f>
        <v>26.9</v>
      </c>
      <c r="O56" s="400">
        <f>IF(ISNUMBER(Regressions!Q66),ROUND(Regressions!Q66, 1), NA())</f>
        <v>56.1</v>
      </c>
      <c r="P56" s="398">
        <f>IF(ISNUMBER(Regressions!R66),ROUND(Regressions!R66, 1), NA())</f>
        <v>52</v>
      </c>
      <c r="Q56" s="404">
        <f>IF(ISNUMBER(Regressions!S66),ROUND(Regressions!S66, 1), NA())</f>
        <v>36.700000000000003</v>
      </c>
      <c r="R56" s="399">
        <f>IF(ISNUMBER(Regressions!T66),ROUND(Regressions!T66, 1), NA())</f>
        <v>15.3</v>
      </c>
      <c r="S56" s="402">
        <f>IF(ISNUMBER(Regressions!U66),ROUND(Regressions!U66, 1), NA())</f>
        <v>48</v>
      </c>
      <c r="T56" s="393"/>
      <c r="U56" s="393"/>
      <c r="V56" s="393"/>
      <c r="W56" s="393"/>
      <c r="X56" s="393"/>
      <c r="Y56" s="393"/>
      <c r="Z56" s="393"/>
      <c r="AA56" s="393"/>
      <c r="AB56" s="393"/>
      <c r="AC56" s="393"/>
    </row>
    <row xmlns:x14ac="http://schemas.microsoft.com/office/spreadsheetml/2009/9/ac" r="57" x14ac:dyDescent="0.2">
      <c r="A57" s="340" t="str">
        <f>IF(ISBLANK(Regressions!A67), " ", Regressions!A67)</f>
        <v>Nigeria</v>
      </c>
      <c r="B57" s="341">
        <f>IF(ISBLANK(Regressions!B67), " ", Regressions!B67)</f>
        <v>2022</v>
      </c>
      <c r="C57" s="346" t="str">
        <f>IF(ISBLANK(Regressions!C67), " ", Regressions!C67)</f>
        <v>Urban</v>
      </c>
      <c r="D57" s="342">
        <f>IF(ISBLANK(Regressions!D67), " ", Regressions!D67)</f>
        <v>38842026.474277049</v>
      </c>
      <c r="E57" s="219">
        <f>IF(ISNUMBER(Regressions!E67),ROUND(Regressions!E67, 1), NA())</f>
        <v>83.4</v>
      </c>
      <c r="F57" s="343">
        <f>IF(ISNUMBER(Regressions!F67),ROUND(Regressions!F67, 1), NA())</f>
        <v>83.4</v>
      </c>
      <c r="G57" s="241">
        <f>IF(ISNUMBER(Regressions!G67),ROUND(Regressions!G67, 1), NA())</f>
        <v>47.9</v>
      </c>
      <c r="H57" s="344">
        <f>IF(ISNUMBER(Regressions!H67),ROUND(Regressions!H67, 1), NA())</f>
        <v>35.5</v>
      </c>
      <c r="I57" s="242">
        <f>IF(ISNUMBER(Regressions!I67),ROUND(Regressions!I67, 1), NA())</f>
        <v>16.600000000000001</v>
      </c>
      <c r="J57" s="345">
        <f>IF(ISNUMBER(Regressions!K67),ROUND(Regressions!K67, 1), NA())</f>
        <v>82.8</v>
      </c>
      <c r="K57" s="343">
        <f>IF(ISNUMBER(Regressions!L67),ROUND(Regressions!L67, 1), NA())</f>
        <v>73.7</v>
      </c>
      <c r="L57" s="243">
        <f>IF(ISNUMBER(Regressions!M67),ROUND(Regressions!M67, 1), NA())</f>
        <v>59.9</v>
      </c>
      <c r="M57" s="344">
        <f>IF(ISNUMBER(Regressions!N67),ROUND(Regressions!N67, 1), NA())</f>
        <v>13.7</v>
      </c>
      <c r="N57" s="242">
        <f>IF(ISNUMBER(Regressions!O67),ROUND(Regressions!O67, 1), NA())</f>
        <v>26.3</v>
      </c>
      <c r="O57" s="345">
        <f>IF(ISNUMBER(Regressions!Q67),ROUND(Regressions!Q67, 1), NA())</f>
        <v>56.1</v>
      </c>
      <c r="P57" s="343">
        <f>IF(ISNUMBER(Regressions!R67),ROUND(Regressions!R67, 1), NA())</f>
        <v>52</v>
      </c>
      <c r="Q57" s="220">
        <f>IF(ISNUMBER(Regressions!S67),ROUND(Regressions!S67, 1), NA())</f>
        <v>36.700000000000003</v>
      </c>
      <c r="R57" s="344">
        <f>IF(ISNUMBER(Regressions!T67),ROUND(Regressions!T67, 1), NA())</f>
        <v>15.3</v>
      </c>
      <c r="S57" s="242">
        <f>IF(ISNUMBER(Regressions!U67),ROUND(Regressions!U67, 1), NA())</f>
        <v>48</v>
      </c>
    </row>
    <row xmlns:x14ac="http://schemas.microsoft.com/office/spreadsheetml/2009/9/ac" r="58" x14ac:dyDescent="0.2">
      <c r="A58" s="347" t="str">
        <f>IF(ISBLANK(Regressions!A68), " ", Regressions!A68)</f>
        <v>Nigeria</v>
      </c>
      <c r="B58" s="348">
        <f>IF(ISBLANK(Regressions!B68), " ", Regressions!B68)</f>
        <v>2023</v>
      </c>
      <c r="C58" s="349" t="str">
        <f>IF(ISBLANK(Regressions!C68), " ", Regressions!C68)</f>
        <v>Urban</v>
      </c>
      <c r="D58" s="350">
        <f>IF(ISBLANK(Regressions!D68), " ", Regressions!D68)</f>
        <v>39754073.232674561</v>
      </c>
      <c r="E58" s="351">
        <f>IF(ISNUMBER(Regressions!E68),ROUND(Regressions!E68, 1), NA())</f>
        <v>87.8</v>
      </c>
      <c r="F58" s="352">
        <f>IF(ISNUMBER(Regressions!F68),ROUND(Regressions!F68, 1), NA())</f>
        <v>87.8</v>
      </c>
      <c r="G58" s="353">
        <f>IF(ISNUMBER(Regressions!G68),ROUND(Regressions!G68, 1), NA())</f>
        <v>47.9</v>
      </c>
      <c r="H58" s="354">
        <f>IF(ISNUMBER(Regressions!H68),ROUND(Regressions!H68, 1), NA())</f>
        <v>39.9</v>
      </c>
      <c r="I58" s="355">
        <f>IF(ISNUMBER(Regressions!I68),ROUND(Regressions!I68, 1), NA())</f>
        <v>12.2</v>
      </c>
      <c r="J58" s="356">
        <f>IF(ISNUMBER(Regressions!K68),ROUND(Regressions!K68, 1), NA())</f>
        <v>83.8</v>
      </c>
      <c r="K58" s="352">
        <f>IF(ISNUMBER(Regressions!L68),ROUND(Regressions!L68, 1), NA())</f>
        <v>74.3</v>
      </c>
      <c r="L58" s="357">
        <f>IF(ISNUMBER(Regressions!M68),ROUND(Regressions!M68, 1), NA())</f>
        <v>63.5</v>
      </c>
      <c r="M58" s="354">
        <f>IF(ISNUMBER(Regressions!N68),ROUND(Regressions!N68, 1), NA())</f>
        <v>10.8</v>
      </c>
      <c r="N58" s="355">
        <f>IF(ISNUMBER(Regressions!O68),ROUND(Regressions!O68, 1), NA())</f>
        <v>25.7</v>
      </c>
      <c r="O58" s="356">
        <f>IF(ISNUMBER(Regressions!Q68),ROUND(Regressions!Q68, 1), NA())</f>
        <v>56.1</v>
      </c>
      <c r="P58" s="352">
        <f>IF(ISNUMBER(Regressions!R68),ROUND(Regressions!R68, 1), NA())</f>
        <v>52</v>
      </c>
      <c r="Q58" s="358">
        <f>IF(ISNUMBER(Regressions!S68),ROUND(Regressions!S68, 1), NA())</f>
        <v>36.700000000000003</v>
      </c>
      <c r="R58" s="354">
        <f>IF(ISNUMBER(Regressions!T68),ROUND(Regressions!T68, 1), NA())</f>
        <v>15.3</v>
      </c>
      <c r="S58" s="355">
        <f>IF(ISNUMBER(Regressions!U68),ROUND(Regressions!U68, 1), NA())</f>
        <v>48</v>
      </c>
    </row>
    <row xmlns:x14ac="http://schemas.microsoft.com/office/spreadsheetml/2009/9/ac" r="59" hidden="true" x14ac:dyDescent="0.2">
      <c r="A59" s="340" t="str">
        <f>IF(ISBLANK(Regressions!A69), " ", Regressions!A69)</f>
        <v>Nigeria</v>
      </c>
      <c r="B59" s="341">
        <f>IF(ISBLANK(Regressions!B69), " ", Regressions!B69)</f>
        <v>2024</v>
      </c>
      <c r="C59" s="346" t="str">
        <f>IF(ISBLANK(Regressions!C69), " ", Regressions!C69)</f>
        <v>Urban</v>
      </c>
      <c r="D59" s="342" t="str">
        <f>IF(ISBLANK(Regressions!D69), " ", Regressions!D69)</f>
        <v> </v>
      </c>
      <c r="E59" s="219" t="e">
        <f>IF(ISNUMBER(Regressions!E69),ROUND(Regressions!E69, 1), NA())</f>
        <v>#N/A</v>
      </c>
      <c r="F59" s="343" t="e">
        <f>IF(ISNUMBER(Regressions!F69),ROUND(Regressions!F69, 1), NA())</f>
        <v>#N/A</v>
      </c>
      <c r="G59" s="241" t="e">
        <f>IF(ISNUMBER(Regressions!G69),ROUND(Regressions!G69, 1), NA())</f>
        <v>#N/A</v>
      </c>
      <c r="H59" s="344" t="e">
        <f>IF(ISNUMBER(Regressions!H69),ROUND(Regressions!H69, 1), NA())</f>
        <v>#N/A</v>
      </c>
      <c r="I59" s="242" t="e">
        <f>IF(ISNUMBER(Regressions!I69),ROUND(Regressions!I69, 1), NA())</f>
        <v>#N/A</v>
      </c>
      <c r="J59" s="345" t="e">
        <f>IF(ISNUMBER(Regressions!K69),ROUND(Regressions!K69, 1), NA())</f>
        <v>#N/A</v>
      </c>
      <c r="K59" s="343" t="e">
        <f>IF(ISNUMBER(Regressions!L69),ROUND(Regressions!L69, 1), NA())</f>
        <v>#N/A</v>
      </c>
      <c r="L59" s="243" t="e">
        <f>IF(ISNUMBER(Regressions!M69),ROUND(Regressions!M69, 1), NA())</f>
        <v>#N/A</v>
      </c>
      <c r="M59" s="344" t="e">
        <f>IF(ISNUMBER(Regressions!N69),ROUND(Regressions!N69, 1), NA())</f>
        <v>#N/A</v>
      </c>
      <c r="N59" s="242" t="e">
        <f>IF(ISNUMBER(Regressions!O69),ROUND(Regressions!O69, 1), NA())</f>
        <v>#N/A</v>
      </c>
      <c r="O59" s="345" t="e">
        <f>IF(ISNUMBER(Regressions!Q69),ROUND(Regressions!Q69, 1), NA())</f>
        <v>#N/A</v>
      </c>
      <c r="P59" s="343" t="e">
        <f>IF(ISNUMBER(Regressions!R69),ROUND(Regressions!R69, 1), NA())</f>
        <v>#N/A</v>
      </c>
      <c r="Q59" s="220" t="e">
        <f>IF(ISNUMBER(Regressions!S69),ROUND(Regressions!S69, 1), NA())</f>
        <v>#N/A</v>
      </c>
      <c r="R59" s="344" t="e">
        <f>IF(ISNUMBER(Regressions!T69),ROUND(Regressions!T69, 1), NA())</f>
        <v>#N/A</v>
      </c>
      <c r="S59" s="242" t="e">
        <f>IF(ISNUMBER(Regressions!U69),ROUND(Regressions!U69, 1), NA())</f>
        <v>#N/A</v>
      </c>
    </row>
    <row xmlns:x14ac="http://schemas.microsoft.com/office/spreadsheetml/2009/9/ac" r="60" hidden="true" x14ac:dyDescent="0.2">
      <c r="A60" s="340" t="str">
        <f>IF(ISBLANK(Regressions!A70), " ", Regressions!A70)</f>
        <v>Nigeria</v>
      </c>
      <c r="B60" s="341">
        <f>IF(ISBLANK(Regressions!B70), " ", Regressions!B70)</f>
        <v>2025</v>
      </c>
      <c r="C60" s="346" t="str">
        <f>IF(ISBLANK(Regressions!C70), " ", Regressions!C70)</f>
        <v>Urban</v>
      </c>
      <c r="D60" s="342" t="str">
        <f>IF(ISBLANK(Regressions!D70), " ", Regressions!D70)</f>
        <v> </v>
      </c>
      <c r="E60" s="219" t="e">
        <f>IF(ISNUMBER(Regressions!E70),ROUND(Regressions!E70, 1), NA())</f>
        <v>#N/A</v>
      </c>
      <c r="F60" s="343" t="e">
        <f>IF(ISNUMBER(Regressions!F70),ROUND(Regressions!F70, 1), NA())</f>
        <v>#N/A</v>
      </c>
      <c r="G60" s="241" t="e">
        <f>IF(ISNUMBER(Regressions!G70),ROUND(Regressions!G70, 1), NA())</f>
        <v>#N/A</v>
      </c>
      <c r="H60" s="344" t="e">
        <f>IF(ISNUMBER(Regressions!H70),ROUND(Regressions!H70, 1), NA())</f>
        <v>#N/A</v>
      </c>
      <c r="I60" s="242" t="e">
        <f>IF(ISNUMBER(Regressions!I70),ROUND(Regressions!I70, 1), NA())</f>
        <v>#N/A</v>
      </c>
      <c r="J60" s="345" t="e">
        <f>IF(ISNUMBER(Regressions!K70),ROUND(Regressions!K70, 1), NA())</f>
        <v>#N/A</v>
      </c>
      <c r="K60" s="343" t="e">
        <f>IF(ISNUMBER(Regressions!L70),ROUND(Regressions!L70, 1), NA())</f>
        <v>#N/A</v>
      </c>
      <c r="L60" s="243" t="e">
        <f>IF(ISNUMBER(Regressions!M70),ROUND(Regressions!M70, 1), NA())</f>
        <v>#N/A</v>
      </c>
      <c r="M60" s="344" t="e">
        <f>IF(ISNUMBER(Regressions!N70),ROUND(Regressions!N70, 1), NA())</f>
        <v>#N/A</v>
      </c>
      <c r="N60" s="242" t="e">
        <f>IF(ISNUMBER(Regressions!O70),ROUND(Regressions!O70, 1), NA())</f>
        <v>#N/A</v>
      </c>
      <c r="O60" s="345" t="e">
        <f>IF(ISNUMBER(Regressions!Q70),ROUND(Regressions!Q70, 1), NA())</f>
        <v>#N/A</v>
      </c>
      <c r="P60" s="343" t="e">
        <f>IF(ISNUMBER(Regressions!R70),ROUND(Regressions!R70, 1), NA())</f>
        <v>#N/A</v>
      </c>
      <c r="Q60" s="220" t="e">
        <f>IF(ISNUMBER(Regressions!S70),ROUND(Regressions!S70, 1), NA())</f>
        <v>#N/A</v>
      </c>
      <c r="R60" s="344" t="e">
        <f>IF(ISNUMBER(Regressions!T70),ROUND(Regressions!T70, 1), NA())</f>
        <v>#N/A</v>
      </c>
      <c r="S60" s="242" t="e">
        <f>IF(ISNUMBER(Regressions!U70),ROUND(Regressions!U70, 1), NA())</f>
        <v>#N/A</v>
      </c>
    </row>
    <row xmlns:x14ac="http://schemas.microsoft.com/office/spreadsheetml/2009/9/ac" r="61" hidden="true" x14ac:dyDescent="0.2">
      <c r="A61" s="340" t="str">
        <f>IF(ISBLANK(Regressions!A71), " ", Regressions!A71)</f>
        <v>Nigeria</v>
      </c>
      <c r="B61" s="341">
        <f>IF(ISBLANK(Regressions!B71), " ", Regressions!B71)</f>
        <v>2026</v>
      </c>
      <c r="C61" s="346" t="str">
        <f>IF(ISBLANK(Regressions!C71), " ", Regressions!C71)</f>
        <v>Urban</v>
      </c>
      <c r="D61" s="342" t="str">
        <f>IF(ISBLANK(Regressions!D71), " ", Regressions!D71)</f>
        <v> </v>
      </c>
      <c r="E61" s="219" t="e">
        <f>IF(ISNUMBER(Regressions!E71),ROUND(Regressions!E71, 1), NA())</f>
        <v>#N/A</v>
      </c>
      <c r="F61" s="343" t="e">
        <f>IF(ISNUMBER(Regressions!F71),ROUND(Regressions!F71, 1), NA())</f>
        <v>#N/A</v>
      </c>
      <c r="G61" s="241" t="e">
        <f>IF(ISNUMBER(Regressions!G71),ROUND(Regressions!G71, 1), NA())</f>
        <v>#N/A</v>
      </c>
      <c r="H61" s="344" t="e">
        <f>IF(ISNUMBER(Regressions!H71),ROUND(Regressions!H71, 1), NA())</f>
        <v>#N/A</v>
      </c>
      <c r="I61" s="242" t="e">
        <f>IF(ISNUMBER(Regressions!I71),ROUND(Regressions!I71, 1), NA())</f>
        <v>#N/A</v>
      </c>
      <c r="J61" s="345" t="e">
        <f>IF(ISNUMBER(Regressions!K71),ROUND(Regressions!K71, 1), NA())</f>
        <v>#N/A</v>
      </c>
      <c r="K61" s="343" t="e">
        <f>IF(ISNUMBER(Regressions!L71),ROUND(Regressions!L71, 1), NA())</f>
        <v>#N/A</v>
      </c>
      <c r="L61" s="243" t="e">
        <f>IF(ISNUMBER(Regressions!M71),ROUND(Regressions!M71, 1), NA())</f>
        <v>#N/A</v>
      </c>
      <c r="M61" s="344" t="e">
        <f>IF(ISNUMBER(Regressions!N71),ROUND(Regressions!N71, 1), NA())</f>
        <v>#N/A</v>
      </c>
      <c r="N61" s="242" t="e">
        <f>IF(ISNUMBER(Regressions!O71),ROUND(Regressions!O71, 1), NA())</f>
        <v>#N/A</v>
      </c>
      <c r="O61" s="345" t="e">
        <f>IF(ISNUMBER(Regressions!Q71),ROUND(Regressions!Q71, 1), NA())</f>
        <v>#N/A</v>
      </c>
      <c r="P61" s="343" t="e">
        <f>IF(ISNUMBER(Regressions!R71),ROUND(Regressions!R71, 1), NA())</f>
        <v>#N/A</v>
      </c>
      <c r="Q61" s="220" t="e">
        <f>IF(ISNUMBER(Regressions!S71),ROUND(Regressions!S71, 1), NA())</f>
        <v>#N/A</v>
      </c>
      <c r="R61" s="344" t="e">
        <f>IF(ISNUMBER(Regressions!T71),ROUND(Regressions!T71, 1), NA())</f>
        <v>#N/A</v>
      </c>
      <c r="S61" s="242" t="e">
        <f>IF(ISNUMBER(Regressions!U71),ROUND(Regressions!U71, 1), NA())</f>
        <v>#N/A</v>
      </c>
    </row>
    <row xmlns:x14ac="http://schemas.microsoft.com/office/spreadsheetml/2009/9/ac" r="62" hidden="true" x14ac:dyDescent="0.2">
      <c r="A62" s="340" t="str">
        <f>IF(ISBLANK(Regressions!A72), " ", Regressions!A72)</f>
        <v>Nigeria</v>
      </c>
      <c r="B62" s="341">
        <f>IF(ISBLANK(Regressions!B72), " ", Regressions!B72)</f>
        <v>2027</v>
      </c>
      <c r="C62" s="346" t="str">
        <f>IF(ISBLANK(Regressions!C72), " ", Regressions!C72)</f>
        <v>Urban</v>
      </c>
      <c r="D62" s="342" t="str">
        <f>IF(ISBLANK(Regressions!D72), " ", Regressions!D72)</f>
        <v> </v>
      </c>
      <c r="E62" s="219" t="e">
        <f>IF(ISNUMBER(Regressions!E72),ROUND(Regressions!E72, 1), NA())</f>
        <v>#N/A</v>
      </c>
      <c r="F62" s="343" t="e">
        <f>IF(ISNUMBER(Regressions!F72),ROUND(Regressions!F72, 1), NA())</f>
        <v>#N/A</v>
      </c>
      <c r="G62" s="241" t="e">
        <f>IF(ISNUMBER(Regressions!G72),ROUND(Regressions!G72, 1), NA())</f>
        <v>#N/A</v>
      </c>
      <c r="H62" s="344" t="e">
        <f>IF(ISNUMBER(Regressions!H72),ROUND(Regressions!H72, 1), NA())</f>
        <v>#N/A</v>
      </c>
      <c r="I62" s="242" t="e">
        <f>IF(ISNUMBER(Regressions!I72),ROUND(Regressions!I72, 1), NA())</f>
        <v>#N/A</v>
      </c>
      <c r="J62" s="345" t="e">
        <f>IF(ISNUMBER(Regressions!K72),ROUND(Regressions!K72, 1), NA())</f>
        <v>#N/A</v>
      </c>
      <c r="K62" s="343" t="e">
        <f>IF(ISNUMBER(Regressions!L72),ROUND(Regressions!L72, 1), NA())</f>
        <v>#N/A</v>
      </c>
      <c r="L62" s="243" t="e">
        <f>IF(ISNUMBER(Regressions!M72),ROUND(Regressions!M72, 1), NA())</f>
        <v>#N/A</v>
      </c>
      <c r="M62" s="344" t="e">
        <f>IF(ISNUMBER(Regressions!N72),ROUND(Regressions!N72, 1), NA())</f>
        <v>#N/A</v>
      </c>
      <c r="N62" s="242" t="e">
        <f>IF(ISNUMBER(Regressions!O72),ROUND(Regressions!O72, 1), NA())</f>
        <v>#N/A</v>
      </c>
      <c r="O62" s="345" t="e">
        <f>IF(ISNUMBER(Regressions!Q72),ROUND(Regressions!Q72, 1), NA())</f>
        <v>#N/A</v>
      </c>
      <c r="P62" s="343" t="e">
        <f>IF(ISNUMBER(Regressions!R72),ROUND(Regressions!R72, 1), NA())</f>
        <v>#N/A</v>
      </c>
      <c r="Q62" s="220" t="e">
        <f>IF(ISNUMBER(Regressions!S72),ROUND(Regressions!S72, 1), NA())</f>
        <v>#N/A</v>
      </c>
      <c r="R62" s="344" t="e">
        <f>IF(ISNUMBER(Regressions!T72),ROUND(Regressions!T72, 1), NA())</f>
        <v>#N/A</v>
      </c>
      <c r="S62" s="242" t="e">
        <f>IF(ISNUMBER(Regressions!U72),ROUND(Regressions!U72, 1), NA())</f>
        <v>#N/A</v>
      </c>
    </row>
    <row xmlns:x14ac="http://schemas.microsoft.com/office/spreadsheetml/2009/9/ac" r="63" hidden="true" x14ac:dyDescent="0.2">
      <c r="A63" s="340" t="str">
        <f>IF(ISBLANK(Regressions!A73), " ", Regressions!A73)</f>
        <v>Nigeria</v>
      </c>
      <c r="B63" s="341">
        <f>IF(ISBLANK(Regressions!B73), " ", Regressions!B73)</f>
        <v>2028</v>
      </c>
      <c r="C63" s="346" t="str">
        <f>IF(ISBLANK(Regressions!C73), " ", Regressions!C73)</f>
        <v>Urban</v>
      </c>
      <c r="D63" s="342" t="str">
        <f>IF(ISBLANK(Regressions!D73), " ", Regressions!D73)</f>
        <v> </v>
      </c>
      <c r="E63" s="219" t="e">
        <f>IF(ISNUMBER(Regressions!E73),ROUND(Regressions!E73, 1), NA())</f>
        <v>#N/A</v>
      </c>
      <c r="F63" s="343" t="e">
        <f>IF(ISNUMBER(Regressions!F73),ROUND(Regressions!F73, 1), NA())</f>
        <v>#N/A</v>
      </c>
      <c r="G63" s="241" t="e">
        <f>IF(ISNUMBER(Regressions!G73),ROUND(Regressions!G73, 1), NA())</f>
        <v>#N/A</v>
      </c>
      <c r="H63" s="344" t="e">
        <f>IF(ISNUMBER(Regressions!H73),ROUND(Regressions!H73, 1), NA())</f>
        <v>#N/A</v>
      </c>
      <c r="I63" s="242" t="e">
        <f>IF(ISNUMBER(Regressions!I73),ROUND(Regressions!I73, 1), NA())</f>
        <v>#N/A</v>
      </c>
      <c r="J63" s="345" t="e">
        <f>IF(ISNUMBER(Regressions!K73),ROUND(Regressions!K73, 1), NA())</f>
        <v>#N/A</v>
      </c>
      <c r="K63" s="343" t="e">
        <f>IF(ISNUMBER(Regressions!L73),ROUND(Regressions!L73, 1), NA())</f>
        <v>#N/A</v>
      </c>
      <c r="L63" s="243" t="e">
        <f>IF(ISNUMBER(Regressions!M73),ROUND(Regressions!M73, 1), NA())</f>
        <v>#N/A</v>
      </c>
      <c r="M63" s="344" t="e">
        <f>IF(ISNUMBER(Regressions!N73),ROUND(Regressions!N73, 1), NA())</f>
        <v>#N/A</v>
      </c>
      <c r="N63" s="242" t="e">
        <f>IF(ISNUMBER(Regressions!O73),ROUND(Regressions!O73, 1), NA())</f>
        <v>#N/A</v>
      </c>
      <c r="O63" s="345" t="e">
        <f>IF(ISNUMBER(Regressions!Q73),ROUND(Regressions!Q73, 1), NA())</f>
        <v>#N/A</v>
      </c>
      <c r="P63" s="343" t="e">
        <f>IF(ISNUMBER(Regressions!R73),ROUND(Regressions!R73, 1), NA())</f>
        <v>#N/A</v>
      </c>
      <c r="Q63" s="220" t="e">
        <f>IF(ISNUMBER(Regressions!S73),ROUND(Regressions!S73, 1), NA())</f>
        <v>#N/A</v>
      </c>
      <c r="R63" s="344" t="e">
        <f>IF(ISNUMBER(Regressions!T73),ROUND(Regressions!T73, 1), NA())</f>
        <v>#N/A</v>
      </c>
      <c r="S63" s="242" t="e">
        <f>IF(ISNUMBER(Regressions!U73),ROUND(Regressions!U73, 1), NA())</f>
        <v>#N/A</v>
      </c>
    </row>
    <row xmlns:x14ac="http://schemas.microsoft.com/office/spreadsheetml/2009/9/ac" r="64" hidden="true" x14ac:dyDescent="0.2">
      <c r="A64" s="340" t="str">
        <f>IF(ISBLANK(Regressions!A74), " ", Regressions!A74)</f>
        <v>Nigeria</v>
      </c>
      <c r="B64" s="341">
        <f>IF(ISBLANK(Regressions!B74), " ", Regressions!B74)</f>
        <v>2029</v>
      </c>
      <c r="C64" s="346" t="str">
        <f>IF(ISBLANK(Regressions!C74), " ", Regressions!C74)</f>
        <v>Urban</v>
      </c>
      <c r="D64" s="342" t="str">
        <f>IF(ISBLANK(Regressions!D74), " ", Regressions!D74)</f>
        <v> </v>
      </c>
      <c r="E64" s="219" t="e">
        <f>IF(ISNUMBER(Regressions!E74),ROUND(Regressions!E74, 1), NA())</f>
        <v>#N/A</v>
      </c>
      <c r="F64" s="343" t="e">
        <f>IF(ISNUMBER(Regressions!F74),ROUND(Regressions!F74, 1), NA())</f>
        <v>#N/A</v>
      </c>
      <c r="G64" s="241" t="e">
        <f>IF(ISNUMBER(Regressions!G74),ROUND(Regressions!G74, 1), NA())</f>
        <v>#N/A</v>
      </c>
      <c r="H64" s="344" t="e">
        <f>IF(ISNUMBER(Regressions!H74),ROUND(Regressions!H74, 1), NA())</f>
        <v>#N/A</v>
      </c>
      <c r="I64" s="242" t="e">
        <f>IF(ISNUMBER(Regressions!I74),ROUND(Regressions!I74, 1), NA())</f>
        <v>#N/A</v>
      </c>
      <c r="J64" s="345" t="e">
        <f>IF(ISNUMBER(Regressions!K74),ROUND(Regressions!K74, 1), NA())</f>
        <v>#N/A</v>
      </c>
      <c r="K64" s="343" t="e">
        <f>IF(ISNUMBER(Regressions!L74),ROUND(Regressions!L74, 1), NA())</f>
        <v>#N/A</v>
      </c>
      <c r="L64" s="243" t="e">
        <f>IF(ISNUMBER(Regressions!M74),ROUND(Regressions!M74, 1), NA())</f>
        <v>#N/A</v>
      </c>
      <c r="M64" s="344" t="e">
        <f>IF(ISNUMBER(Regressions!N74),ROUND(Regressions!N74, 1), NA())</f>
        <v>#N/A</v>
      </c>
      <c r="N64" s="242" t="e">
        <f>IF(ISNUMBER(Regressions!O74),ROUND(Regressions!O74, 1), NA())</f>
        <v>#N/A</v>
      </c>
      <c r="O64" s="345" t="e">
        <f>IF(ISNUMBER(Regressions!Q74),ROUND(Regressions!Q74, 1), NA())</f>
        <v>#N/A</v>
      </c>
      <c r="P64" s="343" t="e">
        <f>IF(ISNUMBER(Regressions!R74),ROUND(Regressions!R74, 1), NA())</f>
        <v>#N/A</v>
      </c>
      <c r="Q64" s="220" t="e">
        <f>IF(ISNUMBER(Regressions!S74),ROUND(Regressions!S74, 1), NA())</f>
        <v>#N/A</v>
      </c>
      <c r="R64" s="344" t="e">
        <f>IF(ISNUMBER(Regressions!T74),ROUND(Regressions!T74, 1), NA())</f>
        <v>#N/A</v>
      </c>
      <c r="S64" s="242" t="e">
        <f>IF(ISNUMBER(Regressions!U74),ROUND(Regressions!U74, 1), NA())</f>
        <v>#N/A</v>
      </c>
    </row>
    <row xmlns:x14ac="http://schemas.microsoft.com/office/spreadsheetml/2009/9/ac" r="65" hidden="true" x14ac:dyDescent="0.2">
      <c r="A65" s="340" t="str">
        <f>IF(ISBLANK(Regressions!A75), " ", Regressions!A75)</f>
        <v>Nigeria</v>
      </c>
      <c r="B65" s="341">
        <f>IF(ISBLANK(Regressions!B75), " ", Regressions!B75)</f>
        <v>2030</v>
      </c>
      <c r="C65" s="346" t="str">
        <f>IF(ISBLANK(Regressions!C75), " ", Regressions!C75)</f>
        <v>Urban</v>
      </c>
      <c r="D65" s="342" t="str">
        <f>IF(ISBLANK(Regressions!D75), " ", Regressions!D75)</f>
        <v> </v>
      </c>
      <c r="E65" s="219" t="e">
        <f>IF(ISNUMBER(Regressions!E75),ROUND(Regressions!E75, 1), NA())</f>
        <v>#N/A</v>
      </c>
      <c r="F65" s="343" t="e">
        <f>IF(ISNUMBER(Regressions!F75),ROUND(Regressions!F75, 1), NA())</f>
        <v>#N/A</v>
      </c>
      <c r="G65" s="241" t="e">
        <f>IF(ISNUMBER(Regressions!G75),ROUND(Regressions!G75, 1), NA())</f>
        <v>#N/A</v>
      </c>
      <c r="H65" s="344" t="e">
        <f>IF(ISNUMBER(Regressions!H75),ROUND(Regressions!H75, 1), NA())</f>
        <v>#N/A</v>
      </c>
      <c r="I65" s="242" t="e">
        <f>IF(ISNUMBER(Regressions!I75),ROUND(Regressions!I75, 1), NA())</f>
        <v>#N/A</v>
      </c>
      <c r="J65" s="345" t="e">
        <f>IF(ISNUMBER(Regressions!K75),ROUND(Regressions!K75, 1), NA())</f>
        <v>#N/A</v>
      </c>
      <c r="K65" s="343" t="e">
        <f>IF(ISNUMBER(Regressions!L75),ROUND(Regressions!L75, 1), NA())</f>
        <v>#N/A</v>
      </c>
      <c r="L65" s="243" t="e">
        <f>IF(ISNUMBER(Regressions!M75),ROUND(Regressions!M75, 1), NA())</f>
        <v>#N/A</v>
      </c>
      <c r="M65" s="344" t="e">
        <f>IF(ISNUMBER(Regressions!N75),ROUND(Regressions!N75, 1), NA())</f>
        <v>#N/A</v>
      </c>
      <c r="N65" s="242" t="e">
        <f>IF(ISNUMBER(Regressions!O75),ROUND(Regressions!O75, 1), NA())</f>
        <v>#N/A</v>
      </c>
      <c r="O65" s="345" t="e">
        <f>IF(ISNUMBER(Regressions!Q75),ROUND(Regressions!Q75, 1), NA())</f>
        <v>#N/A</v>
      </c>
      <c r="P65" s="343" t="e">
        <f>IF(ISNUMBER(Regressions!R75),ROUND(Regressions!R75, 1), NA())</f>
        <v>#N/A</v>
      </c>
      <c r="Q65" s="220" t="e">
        <f>IF(ISNUMBER(Regressions!S75),ROUND(Regressions!S75, 1), NA())</f>
        <v>#N/A</v>
      </c>
      <c r="R65" s="344" t="e">
        <f>IF(ISNUMBER(Regressions!T75),ROUND(Regressions!T75, 1), NA())</f>
        <v>#N/A</v>
      </c>
      <c r="S65" s="242" t="e">
        <f>IF(ISNUMBER(Regressions!U75),ROUND(Regressions!U75, 1), NA())</f>
        <v>#N/A</v>
      </c>
    </row>
    <row xmlns:x14ac="http://schemas.microsoft.com/office/spreadsheetml/2009/9/ac" r="66" x14ac:dyDescent="0.2">
      <c r="A66" s="340" t="str">
        <f>IF(ISBLANK(Regressions!A76), " ", Regressions!A76)</f>
        <v>Nigeria</v>
      </c>
      <c r="B66" s="341">
        <f>IF(ISBLANK(Regressions!B76), " ", Regressions!B76)</f>
        <v>2000</v>
      </c>
      <c r="C66" s="346" t="str">
        <f>IF(ISBLANK(Regressions!C76), " ", Regressions!C76)</f>
        <v>Rural</v>
      </c>
      <c r="D66" s="342">
        <f>IF(ISBLANK(Regressions!D76), " ", Regressions!D76)</f>
        <v>25771155.261250611</v>
      </c>
      <c r="E66" s="219" t="e">
        <f>IF(ISNUMBER(Regressions!E76),ROUND(Regressions!E76, 1), NA())</f>
        <v>#N/A</v>
      </c>
      <c r="F66" s="343" t="e">
        <f>IF(ISNUMBER(Regressions!F76),ROUND(Regressions!F76, 1), NA())</f>
        <v>#N/A</v>
      </c>
      <c r="G66" s="241" t="e">
        <f>IF(ISNUMBER(Regressions!G76),ROUND(Regressions!G76, 1), NA())</f>
        <v>#N/A</v>
      </c>
      <c r="H66" s="344" t="e">
        <f>IF(ISNUMBER(Regressions!H76),ROUND(Regressions!H76, 1), NA())</f>
        <v>#N/A</v>
      </c>
      <c r="I66" s="242" t="e">
        <f>IF(ISNUMBER(Regressions!I76),ROUND(Regressions!I76, 1), NA())</f>
        <v>#N/A</v>
      </c>
      <c r="J66" s="345" t="e">
        <f>IF(ISNUMBER(Regressions!K76),ROUND(Regressions!K76, 1), NA())</f>
        <v>#N/A</v>
      </c>
      <c r="K66" s="343" t="e">
        <f>IF(ISNUMBER(Regressions!L76),ROUND(Regressions!L76, 1), NA())</f>
        <v>#N/A</v>
      </c>
      <c r="L66" s="243" t="e">
        <f>IF(ISNUMBER(Regressions!M76),ROUND(Regressions!M76, 1), NA())</f>
        <v>#N/A</v>
      </c>
      <c r="M66" s="344" t="e">
        <f>IF(ISNUMBER(Regressions!N76),ROUND(Regressions!N76, 1), NA())</f>
        <v>#N/A</v>
      </c>
      <c r="N66" s="242" t="e">
        <f>IF(ISNUMBER(Regressions!O76),ROUND(Regressions!O76, 1), NA())</f>
        <v>#N/A</v>
      </c>
      <c r="O66" s="345" t="e">
        <f>IF(ISNUMBER(Regressions!Q76),ROUND(Regressions!Q76, 1), NA())</f>
        <v>#N/A</v>
      </c>
      <c r="P66" s="343" t="e">
        <f>IF(ISNUMBER(Regressions!R76),ROUND(Regressions!R76, 1), NA())</f>
        <v>#N/A</v>
      </c>
      <c r="Q66" s="220" t="e">
        <f>IF(ISNUMBER(Regressions!S76),ROUND(Regressions!S76, 1), NA())</f>
        <v>#N/A</v>
      </c>
      <c r="R66" s="344" t="e">
        <f>IF(ISNUMBER(Regressions!T76),ROUND(Regressions!T76, 1), NA())</f>
        <v>#N/A</v>
      </c>
      <c r="S66" s="242" t="e">
        <f>IF(ISNUMBER(Regressions!U76),ROUND(Regressions!U76, 1), NA())</f>
        <v>#N/A</v>
      </c>
    </row>
    <row xmlns:x14ac="http://schemas.microsoft.com/office/spreadsheetml/2009/9/ac" r="67" x14ac:dyDescent="0.2">
      <c r="A67" s="340" t="str">
        <f>IF(ISBLANK(Regressions!A77), " ", Regressions!A77)</f>
        <v>Nigeria</v>
      </c>
      <c r="B67" s="341">
        <f>IF(ISBLANK(Regressions!B77), " ", Regressions!B77)</f>
        <v>2001</v>
      </c>
      <c r="C67" s="346" t="str">
        <f>IF(ISBLANK(Regressions!C77), " ", Regressions!C77)</f>
        <v>Rural</v>
      </c>
      <c r="D67" s="342">
        <f>IF(ISBLANK(Regressions!D77), " ", Regressions!D77)</f>
        <v>26026668.525238339</v>
      </c>
      <c r="E67" s="219" t="e">
        <f>IF(ISNUMBER(Regressions!E77),ROUND(Regressions!E77, 1), NA())</f>
        <v>#N/A</v>
      </c>
      <c r="F67" s="343" t="e">
        <f>IF(ISNUMBER(Regressions!F77),ROUND(Regressions!F77, 1), NA())</f>
        <v>#N/A</v>
      </c>
      <c r="G67" s="241" t="e">
        <f>IF(ISNUMBER(Regressions!G77),ROUND(Regressions!G77, 1), NA())</f>
        <v>#N/A</v>
      </c>
      <c r="H67" s="344" t="e">
        <f>IF(ISNUMBER(Regressions!H77),ROUND(Regressions!H77, 1), NA())</f>
        <v>#N/A</v>
      </c>
      <c r="I67" s="242" t="e">
        <f>IF(ISNUMBER(Regressions!I77),ROUND(Regressions!I77, 1), NA())</f>
        <v>#N/A</v>
      </c>
      <c r="J67" s="345" t="e">
        <f>IF(ISNUMBER(Regressions!K77),ROUND(Regressions!K77, 1), NA())</f>
        <v>#N/A</v>
      </c>
      <c r="K67" s="343" t="e">
        <f>IF(ISNUMBER(Regressions!L77),ROUND(Regressions!L77, 1), NA())</f>
        <v>#N/A</v>
      </c>
      <c r="L67" s="243" t="e">
        <f>IF(ISNUMBER(Regressions!M77),ROUND(Regressions!M77, 1), NA())</f>
        <v>#N/A</v>
      </c>
      <c r="M67" s="344" t="e">
        <f>IF(ISNUMBER(Regressions!N77),ROUND(Regressions!N77, 1), NA())</f>
        <v>#N/A</v>
      </c>
      <c r="N67" s="242" t="e">
        <f>IF(ISNUMBER(Regressions!O77),ROUND(Regressions!O77, 1), NA())</f>
        <v>#N/A</v>
      </c>
      <c r="O67" s="345" t="e">
        <f>IF(ISNUMBER(Regressions!Q77),ROUND(Regressions!Q77, 1), NA())</f>
        <v>#N/A</v>
      </c>
      <c r="P67" s="343" t="e">
        <f>IF(ISNUMBER(Regressions!R77),ROUND(Regressions!R77, 1), NA())</f>
        <v>#N/A</v>
      </c>
      <c r="Q67" s="220" t="e">
        <f>IF(ISNUMBER(Regressions!S77),ROUND(Regressions!S77, 1), NA())</f>
        <v>#N/A</v>
      </c>
      <c r="R67" s="344" t="e">
        <f>IF(ISNUMBER(Regressions!T77),ROUND(Regressions!T77, 1), NA())</f>
        <v>#N/A</v>
      </c>
      <c r="S67" s="242" t="e">
        <f>IF(ISNUMBER(Regressions!U77),ROUND(Regressions!U77, 1), NA())</f>
        <v>#N/A</v>
      </c>
    </row>
    <row xmlns:x14ac="http://schemas.microsoft.com/office/spreadsheetml/2009/9/ac" r="68" x14ac:dyDescent="0.2">
      <c r="A68" s="340" t="str">
        <f>IF(ISBLANK(Regressions!A78), " ", Regressions!A78)</f>
        <v>Nigeria</v>
      </c>
      <c r="B68" s="341">
        <f>IF(ISBLANK(Regressions!B78), " ", Regressions!B78)</f>
        <v>2002</v>
      </c>
      <c r="C68" s="346" t="str">
        <f>IF(ISBLANK(Regressions!C78), " ", Regressions!C78)</f>
        <v>Rural</v>
      </c>
      <c r="D68" s="342">
        <f>IF(ISBLANK(Regressions!D78), " ", Regressions!D78)</f>
        <v>26280817.133766782</v>
      </c>
      <c r="E68" s="219" t="e">
        <f>IF(ISNUMBER(Regressions!E78),ROUND(Regressions!E78, 1), NA())</f>
        <v>#N/A</v>
      </c>
      <c r="F68" s="343" t="e">
        <f>IF(ISNUMBER(Regressions!F78),ROUND(Regressions!F78, 1), NA())</f>
        <v>#N/A</v>
      </c>
      <c r="G68" s="241" t="e">
        <f>IF(ISNUMBER(Regressions!G78),ROUND(Regressions!G78, 1), NA())</f>
        <v>#N/A</v>
      </c>
      <c r="H68" s="344" t="e">
        <f>IF(ISNUMBER(Regressions!H78),ROUND(Regressions!H78, 1), NA())</f>
        <v>#N/A</v>
      </c>
      <c r="I68" s="242" t="e">
        <f>IF(ISNUMBER(Regressions!I78),ROUND(Regressions!I78, 1), NA())</f>
        <v>#N/A</v>
      </c>
      <c r="J68" s="345" t="e">
        <f>IF(ISNUMBER(Regressions!K78),ROUND(Regressions!K78, 1), NA())</f>
        <v>#N/A</v>
      </c>
      <c r="K68" s="343" t="e">
        <f>IF(ISNUMBER(Regressions!L78),ROUND(Regressions!L78, 1), NA())</f>
        <v>#N/A</v>
      </c>
      <c r="L68" s="243" t="e">
        <f>IF(ISNUMBER(Regressions!M78),ROUND(Regressions!M78, 1), NA())</f>
        <v>#N/A</v>
      </c>
      <c r="M68" s="344" t="e">
        <f>IF(ISNUMBER(Regressions!N78),ROUND(Regressions!N78, 1), NA())</f>
        <v>#N/A</v>
      </c>
      <c r="N68" s="242" t="e">
        <f>IF(ISNUMBER(Regressions!O78),ROUND(Regressions!O78, 1), NA())</f>
        <v>#N/A</v>
      </c>
      <c r="O68" s="345" t="e">
        <f>IF(ISNUMBER(Regressions!Q78),ROUND(Regressions!Q78, 1), NA())</f>
        <v>#N/A</v>
      </c>
      <c r="P68" s="343" t="e">
        <f>IF(ISNUMBER(Regressions!R78),ROUND(Regressions!R78, 1), NA())</f>
        <v>#N/A</v>
      </c>
      <c r="Q68" s="220" t="e">
        <f>IF(ISNUMBER(Regressions!S78),ROUND(Regressions!S78, 1), NA())</f>
        <v>#N/A</v>
      </c>
      <c r="R68" s="344" t="e">
        <f>IF(ISNUMBER(Regressions!T78),ROUND(Regressions!T78, 1), NA())</f>
        <v>#N/A</v>
      </c>
      <c r="S68" s="242" t="e">
        <f>IF(ISNUMBER(Regressions!U78),ROUND(Regressions!U78, 1), NA())</f>
        <v>#N/A</v>
      </c>
    </row>
    <row xmlns:x14ac="http://schemas.microsoft.com/office/spreadsheetml/2009/9/ac" r="69" x14ac:dyDescent="0.2">
      <c r="A69" s="340" t="str">
        <f>IF(ISBLANK(Regressions!A79), " ", Regressions!A79)</f>
        <v>Nigeria</v>
      </c>
      <c r="B69" s="341">
        <f>IF(ISBLANK(Regressions!B79), " ", Regressions!B79)</f>
        <v>2003</v>
      </c>
      <c r="C69" s="346" t="str">
        <f>IF(ISBLANK(Regressions!C79), " ", Regressions!C79)</f>
        <v>Rural</v>
      </c>
      <c r="D69" s="342">
        <f>IF(ISBLANK(Regressions!D79), " ", Regressions!D79)</f>
        <v>26547031.688056491</v>
      </c>
      <c r="E69" s="219" t="e">
        <f>IF(ISNUMBER(Regressions!E79),ROUND(Regressions!E79, 1), NA())</f>
        <v>#N/A</v>
      </c>
      <c r="F69" s="343" t="e">
        <f>IF(ISNUMBER(Regressions!F79),ROUND(Regressions!F79, 1), NA())</f>
        <v>#N/A</v>
      </c>
      <c r="G69" s="241" t="e">
        <f>IF(ISNUMBER(Regressions!G79),ROUND(Regressions!G79, 1), NA())</f>
        <v>#N/A</v>
      </c>
      <c r="H69" s="344" t="e">
        <f>IF(ISNUMBER(Regressions!H79),ROUND(Regressions!H79, 1), NA())</f>
        <v>#N/A</v>
      </c>
      <c r="I69" s="242" t="e">
        <f>IF(ISNUMBER(Regressions!I79),ROUND(Regressions!I79, 1), NA())</f>
        <v>#N/A</v>
      </c>
      <c r="J69" s="345" t="e">
        <f>IF(ISNUMBER(Regressions!K79),ROUND(Regressions!K79, 1), NA())</f>
        <v>#N/A</v>
      </c>
      <c r="K69" s="343" t="e">
        <f>IF(ISNUMBER(Regressions!L79),ROUND(Regressions!L79, 1), NA())</f>
        <v>#N/A</v>
      </c>
      <c r="L69" s="243" t="e">
        <f>IF(ISNUMBER(Regressions!M79),ROUND(Regressions!M79, 1), NA())</f>
        <v>#N/A</v>
      </c>
      <c r="M69" s="344" t="e">
        <f>IF(ISNUMBER(Regressions!N79),ROUND(Regressions!N79, 1), NA())</f>
        <v>#N/A</v>
      </c>
      <c r="N69" s="242" t="e">
        <f>IF(ISNUMBER(Regressions!O79),ROUND(Regressions!O79, 1), NA())</f>
        <v>#N/A</v>
      </c>
      <c r="O69" s="345" t="e">
        <f>IF(ISNUMBER(Regressions!Q79),ROUND(Regressions!Q79, 1), NA())</f>
        <v>#N/A</v>
      </c>
      <c r="P69" s="343" t="e">
        <f>IF(ISNUMBER(Regressions!R79),ROUND(Regressions!R79, 1), NA())</f>
        <v>#N/A</v>
      </c>
      <c r="Q69" s="220" t="e">
        <f>IF(ISNUMBER(Regressions!S79),ROUND(Regressions!S79, 1), NA())</f>
        <v>#N/A</v>
      </c>
      <c r="R69" s="344" t="e">
        <f>IF(ISNUMBER(Regressions!T79),ROUND(Regressions!T79, 1), NA())</f>
        <v>#N/A</v>
      </c>
      <c r="S69" s="242" t="e">
        <f>IF(ISNUMBER(Regressions!U79),ROUND(Regressions!U79, 1), NA())</f>
        <v>#N/A</v>
      </c>
    </row>
    <row xmlns:x14ac="http://schemas.microsoft.com/office/spreadsheetml/2009/9/ac" r="70" x14ac:dyDescent="0.2">
      <c r="A70" s="340" t="str">
        <f>IF(ISBLANK(Regressions!A80), " ", Regressions!A80)</f>
        <v>Nigeria</v>
      </c>
      <c r="B70" s="341">
        <f>IF(ISBLANK(Regressions!B80), " ", Regressions!B80)</f>
        <v>2004</v>
      </c>
      <c r="C70" s="346" t="str">
        <f>IF(ISBLANK(Regressions!C80), " ", Regressions!C80)</f>
        <v>Rural</v>
      </c>
      <c r="D70" s="342">
        <f>IF(ISBLANK(Regressions!D80), " ", Regressions!D80)</f>
        <v>26830508.92662384</v>
      </c>
      <c r="E70" s="219" t="e">
        <f>IF(ISNUMBER(Regressions!E80),ROUND(Regressions!E80, 1), NA())</f>
        <v>#N/A</v>
      </c>
      <c r="F70" s="343" t="e">
        <f>IF(ISNUMBER(Regressions!F80),ROUND(Regressions!F80, 1), NA())</f>
        <v>#N/A</v>
      </c>
      <c r="G70" s="241" t="e">
        <f>IF(ISNUMBER(Regressions!G80),ROUND(Regressions!G80, 1), NA())</f>
        <v>#N/A</v>
      </c>
      <c r="H70" s="344" t="e">
        <f>IF(ISNUMBER(Regressions!H80),ROUND(Regressions!H80, 1), NA())</f>
        <v>#N/A</v>
      </c>
      <c r="I70" s="242" t="e">
        <f>IF(ISNUMBER(Regressions!I80),ROUND(Regressions!I80, 1), NA())</f>
        <v>#N/A</v>
      </c>
      <c r="J70" s="345" t="e">
        <f>IF(ISNUMBER(Regressions!K80),ROUND(Regressions!K80, 1), NA())</f>
        <v>#N/A</v>
      </c>
      <c r="K70" s="343" t="e">
        <f>IF(ISNUMBER(Regressions!L80),ROUND(Regressions!L80, 1), NA())</f>
        <v>#N/A</v>
      </c>
      <c r="L70" s="243" t="e">
        <f>IF(ISNUMBER(Regressions!M80),ROUND(Regressions!M80, 1), NA())</f>
        <v>#N/A</v>
      </c>
      <c r="M70" s="344" t="e">
        <f>IF(ISNUMBER(Regressions!N80),ROUND(Regressions!N80, 1), NA())</f>
        <v>#N/A</v>
      </c>
      <c r="N70" s="242" t="e">
        <f>IF(ISNUMBER(Regressions!O80),ROUND(Regressions!O80, 1), NA())</f>
        <v>#N/A</v>
      </c>
      <c r="O70" s="345" t="e">
        <f>IF(ISNUMBER(Regressions!Q80),ROUND(Regressions!Q80, 1), NA())</f>
        <v>#N/A</v>
      </c>
      <c r="P70" s="343" t="e">
        <f>IF(ISNUMBER(Regressions!R80),ROUND(Regressions!R80, 1), NA())</f>
        <v>#N/A</v>
      </c>
      <c r="Q70" s="220" t="e">
        <f>IF(ISNUMBER(Regressions!S80),ROUND(Regressions!S80, 1), NA())</f>
        <v>#N/A</v>
      </c>
      <c r="R70" s="344" t="e">
        <f>IF(ISNUMBER(Regressions!T80),ROUND(Regressions!T80, 1), NA())</f>
        <v>#N/A</v>
      </c>
      <c r="S70" s="242" t="e">
        <f>IF(ISNUMBER(Regressions!U80),ROUND(Regressions!U80, 1), NA())</f>
        <v>#N/A</v>
      </c>
    </row>
    <row xmlns:x14ac="http://schemas.microsoft.com/office/spreadsheetml/2009/9/ac" r="71" x14ac:dyDescent="0.2">
      <c r="A71" s="340" t="str">
        <f>IF(ISBLANK(Regressions!A81), " ", Regressions!A81)</f>
        <v>Nigeria</v>
      </c>
      <c r="B71" s="341">
        <f>IF(ISBLANK(Regressions!B81), " ", Regressions!B81)</f>
        <v>2005</v>
      </c>
      <c r="C71" s="346" t="str">
        <f>IF(ISBLANK(Regressions!C81), " ", Regressions!C81)</f>
        <v>Rural</v>
      </c>
      <c r="D71" s="342">
        <f>IF(ISBLANK(Regressions!D81), " ", Regressions!D81)</f>
        <v>27175551.86963883</v>
      </c>
      <c r="E71" s="219" t="e">
        <f>IF(ISNUMBER(Regressions!E81),ROUND(Regressions!E81, 1), NA())</f>
        <v>#N/A</v>
      </c>
      <c r="F71" s="343" t="e">
        <f>IF(ISNUMBER(Regressions!F81),ROUND(Regressions!F81, 1), NA())</f>
        <v>#N/A</v>
      </c>
      <c r="G71" s="241" t="e">
        <f>IF(ISNUMBER(Regressions!G81),ROUND(Regressions!G81, 1), NA())</f>
        <v>#N/A</v>
      </c>
      <c r="H71" s="344" t="e">
        <f>IF(ISNUMBER(Regressions!H81),ROUND(Regressions!H81, 1), NA())</f>
        <v>#N/A</v>
      </c>
      <c r="I71" s="242" t="e">
        <f>IF(ISNUMBER(Regressions!I81),ROUND(Regressions!I81, 1), NA())</f>
        <v>#N/A</v>
      </c>
      <c r="J71" s="345" t="e">
        <f>IF(ISNUMBER(Regressions!K81),ROUND(Regressions!K81, 1), NA())</f>
        <v>#N/A</v>
      </c>
      <c r="K71" s="343" t="e">
        <f>IF(ISNUMBER(Regressions!L81),ROUND(Regressions!L81, 1), NA())</f>
        <v>#N/A</v>
      </c>
      <c r="L71" s="243" t="e">
        <f>IF(ISNUMBER(Regressions!M81),ROUND(Regressions!M81, 1), NA())</f>
        <v>#N/A</v>
      </c>
      <c r="M71" s="344" t="e">
        <f>IF(ISNUMBER(Regressions!N81),ROUND(Regressions!N81, 1), NA())</f>
        <v>#N/A</v>
      </c>
      <c r="N71" s="242" t="e">
        <f>IF(ISNUMBER(Regressions!O81),ROUND(Regressions!O81, 1), NA())</f>
        <v>#N/A</v>
      </c>
      <c r="O71" s="345" t="e">
        <f>IF(ISNUMBER(Regressions!Q81),ROUND(Regressions!Q81, 1), NA())</f>
        <v>#N/A</v>
      </c>
      <c r="P71" s="343" t="e">
        <f>IF(ISNUMBER(Regressions!R81),ROUND(Regressions!R81, 1), NA())</f>
        <v>#N/A</v>
      </c>
      <c r="Q71" s="220" t="e">
        <f>IF(ISNUMBER(Regressions!S81),ROUND(Regressions!S81, 1), NA())</f>
        <v>#N/A</v>
      </c>
      <c r="R71" s="344" t="e">
        <f>IF(ISNUMBER(Regressions!T81),ROUND(Regressions!T81, 1), NA())</f>
        <v>#N/A</v>
      </c>
      <c r="S71" s="242" t="e">
        <f>IF(ISNUMBER(Regressions!U81),ROUND(Regressions!U81, 1), NA())</f>
        <v>#N/A</v>
      </c>
    </row>
    <row xmlns:x14ac="http://schemas.microsoft.com/office/spreadsheetml/2009/9/ac" r="72" x14ac:dyDescent="0.2">
      <c r="A72" s="340" t="str">
        <f>IF(ISBLANK(Regressions!A82), " ", Regressions!A82)</f>
        <v>Nigeria</v>
      </c>
      <c r="B72" s="341">
        <f>IF(ISBLANK(Regressions!B82), " ", Regressions!B82)</f>
        <v>2006</v>
      </c>
      <c r="C72" s="346" t="str">
        <f>IF(ISBLANK(Regressions!C82), " ", Regressions!C82)</f>
        <v>Rural</v>
      </c>
      <c r="D72" s="342">
        <f>IF(ISBLANK(Regressions!D82), " ", Regressions!D82)</f>
        <v>27567222.041269232</v>
      </c>
      <c r="E72" s="219" t="e">
        <f>IF(ISNUMBER(Regressions!E82),ROUND(Regressions!E82, 1), NA())</f>
        <v>#N/A</v>
      </c>
      <c r="F72" s="343" t="e">
        <f>IF(ISNUMBER(Regressions!F82),ROUND(Regressions!F82, 1), NA())</f>
        <v>#N/A</v>
      </c>
      <c r="G72" s="241" t="e">
        <f>IF(ISNUMBER(Regressions!G82),ROUND(Regressions!G82, 1), NA())</f>
        <v>#N/A</v>
      </c>
      <c r="H72" s="344" t="e">
        <f>IF(ISNUMBER(Regressions!H82),ROUND(Regressions!H82, 1), NA())</f>
        <v>#N/A</v>
      </c>
      <c r="I72" s="242" t="e">
        <f>IF(ISNUMBER(Regressions!I82),ROUND(Regressions!I82, 1), NA())</f>
        <v>#N/A</v>
      </c>
      <c r="J72" s="345" t="e">
        <f>IF(ISNUMBER(Regressions!K82),ROUND(Regressions!K82, 1), NA())</f>
        <v>#N/A</v>
      </c>
      <c r="K72" s="343" t="e">
        <f>IF(ISNUMBER(Regressions!L82),ROUND(Regressions!L82, 1), NA())</f>
        <v>#N/A</v>
      </c>
      <c r="L72" s="243" t="e">
        <f>IF(ISNUMBER(Regressions!M82),ROUND(Regressions!M82, 1), NA())</f>
        <v>#N/A</v>
      </c>
      <c r="M72" s="344" t="e">
        <f>IF(ISNUMBER(Regressions!N82),ROUND(Regressions!N82, 1), NA())</f>
        <v>#N/A</v>
      </c>
      <c r="N72" s="242" t="e">
        <f>IF(ISNUMBER(Regressions!O82),ROUND(Regressions!O82, 1), NA())</f>
        <v>#N/A</v>
      </c>
      <c r="O72" s="345" t="e">
        <f>IF(ISNUMBER(Regressions!Q82),ROUND(Regressions!Q82, 1), NA())</f>
        <v>#N/A</v>
      </c>
      <c r="P72" s="343" t="e">
        <f>IF(ISNUMBER(Regressions!R82),ROUND(Regressions!R82, 1), NA())</f>
        <v>#N/A</v>
      </c>
      <c r="Q72" s="220" t="e">
        <f>IF(ISNUMBER(Regressions!S82),ROUND(Regressions!S82, 1), NA())</f>
        <v>#N/A</v>
      </c>
      <c r="R72" s="344" t="e">
        <f>IF(ISNUMBER(Regressions!T82),ROUND(Regressions!T82, 1), NA())</f>
        <v>#N/A</v>
      </c>
      <c r="S72" s="242" t="e">
        <f>IF(ISNUMBER(Regressions!U82),ROUND(Regressions!U82, 1), NA())</f>
        <v>#N/A</v>
      </c>
    </row>
    <row xmlns:x14ac="http://schemas.microsoft.com/office/spreadsheetml/2009/9/ac" r="73" x14ac:dyDescent="0.2">
      <c r="A73" s="340" t="str">
        <f>IF(ISBLANK(Regressions!A83), " ", Regressions!A83)</f>
        <v>Nigeria</v>
      </c>
      <c r="B73" s="341">
        <f>IF(ISBLANK(Regressions!B83), " ", Regressions!B83)</f>
        <v>2007</v>
      </c>
      <c r="C73" s="346" t="str">
        <f>IF(ISBLANK(Regressions!C83), " ", Regressions!C83)</f>
        <v>Rural</v>
      </c>
      <c r="D73" s="342">
        <f>IF(ISBLANK(Regressions!D83), " ", Regressions!D83)</f>
        <v>27988744.814377438</v>
      </c>
      <c r="E73" s="219" t="e">
        <f>IF(ISNUMBER(Regressions!E83),ROUND(Regressions!E83, 1), NA())</f>
        <v>#N/A</v>
      </c>
      <c r="F73" s="343">
        <f>IF(ISNUMBER(Regressions!F83),ROUND(Regressions!F83, 1), NA())</f>
        <v>59.4</v>
      </c>
      <c r="G73" s="241" t="e">
        <f>IF(ISNUMBER(Regressions!G83),ROUND(Regressions!G83, 1), NA())</f>
        <v>#N/A</v>
      </c>
      <c r="H73" s="344" t="e">
        <f>IF(ISNUMBER(Regressions!H83),ROUND(Regressions!H83, 1), NA())</f>
        <v>#N/A</v>
      </c>
      <c r="I73" s="242">
        <f>IF(ISNUMBER(Regressions!I83),ROUND(Regressions!I83, 1), NA())</f>
        <v>40.6</v>
      </c>
      <c r="J73" s="345">
        <f>IF(ISNUMBER(Regressions!K83),ROUND(Regressions!K83, 1), NA())</f>
        <v>46.6</v>
      </c>
      <c r="K73" s="343">
        <f>IF(ISNUMBER(Regressions!L83),ROUND(Regressions!L83, 1), NA())</f>
        <v>41.4</v>
      </c>
      <c r="L73" s="243">
        <f>IF(ISNUMBER(Regressions!M83),ROUND(Regressions!M83, 1), NA())</f>
        <v>12.1</v>
      </c>
      <c r="M73" s="344">
        <f>IF(ISNUMBER(Regressions!N83),ROUND(Regressions!N83, 1), NA())</f>
        <v>29.3</v>
      </c>
      <c r="N73" s="242">
        <f>IF(ISNUMBER(Regressions!O83),ROUND(Regressions!O83, 1), NA())</f>
        <v>58.6</v>
      </c>
      <c r="O73" s="345" t="e">
        <f>IF(ISNUMBER(Regressions!Q83),ROUND(Regressions!Q83, 1), NA())</f>
        <v>#N/A</v>
      </c>
      <c r="P73" s="343" t="e">
        <f>IF(ISNUMBER(Regressions!R83),ROUND(Regressions!R83, 1), NA())</f>
        <v>#N/A</v>
      </c>
      <c r="Q73" s="220" t="e">
        <f>IF(ISNUMBER(Regressions!S83),ROUND(Regressions!S83, 1), NA())</f>
        <v>#N/A</v>
      </c>
      <c r="R73" s="344" t="e">
        <f>IF(ISNUMBER(Regressions!T83),ROUND(Regressions!T83, 1), NA())</f>
        <v>#N/A</v>
      </c>
      <c r="S73" s="242" t="e">
        <f>IF(ISNUMBER(Regressions!U83),ROUND(Regressions!U83, 1), NA())</f>
        <v>#N/A</v>
      </c>
    </row>
    <row xmlns:x14ac="http://schemas.microsoft.com/office/spreadsheetml/2009/9/ac" r="74" x14ac:dyDescent="0.2">
      <c r="A74" s="340" t="str">
        <f>IF(ISBLANK(Regressions!A84), " ", Regressions!A84)</f>
        <v>Nigeria</v>
      </c>
      <c r="B74" s="341">
        <f>IF(ISBLANK(Regressions!B84), " ", Regressions!B84)</f>
        <v>2008</v>
      </c>
      <c r="C74" s="346" t="str">
        <f>IF(ISBLANK(Regressions!C84), " ", Regressions!C84)</f>
        <v>Rural</v>
      </c>
      <c r="D74" s="342">
        <f>IF(ISBLANK(Regressions!D84), " ", Regressions!D84)</f>
        <v>28419300.421084899</v>
      </c>
      <c r="E74" s="219" t="e">
        <f>IF(ISNUMBER(Regressions!E84),ROUND(Regressions!E84, 1), NA())</f>
        <v>#N/A</v>
      </c>
      <c r="F74" s="343">
        <f>IF(ISNUMBER(Regressions!F84),ROUND(Regressions!F84, 1), NA())</f>
        <v>59.4</v>
      </c>
      <c r="G74" s="241" t="e">
        <f>IF(ISNUMBER(Regressions!G84),ROUND(Regressions!G84, 1), NA())</f>
        <v>#N/A</v>
      </c>
      <c r="H74" s="344" t="e">
        <f>IF(ISNUMBER(Regressions!H84),ROUND(Regressions!H84, 1), NA())</f>
        <v>#N/A</v>
      </c>
      <c r="I74" s="242">
        <f>IF(ISNUMBER(Regressions!I84),ROUND(Regressions!I84, 1), NA())</f>
        <v>40.6</v>
      </c>
      <c r="J74" s="345">
        <f>IF(ISNUMBER(Regressions!K84),ROUND(Regressions!K84, 1), NA())</f>
        <v>46.6</v>
      </c>
      <c r="K74" s="343">
        <f>IF(ISNUMBER(Regressions!L84),ROUND(Regressions!L84, 1), NA())</f>
        <v>41.4</v>
      </c>
      <c r="L74" s="243">
        <f>IF(ISNUMBER(Regressions!M84),ROUND(Regressions!M84, 1), NA())</f>
        <v>12.1</v>
      </c>
      <c r="M74" s="344">
        <f>IF(ISNUMBER(Regressions!N84),ROUND(Regressions!N84, 1), NA())</f>
        <v>29.3</v>
      </c>
      <c r="N74" s="242">
        <f>IF(ISNUMBER(Regressions!O84),ROUND(Regressions!O84, 1), NA())</f>
        <v>58.6</v>
      </c>
      <c r="O74" s="345" t="e">
        <f>IF(ISNUMBER(Regressions!Q84),ROUND(Regressions!Q84, 1), NA())</f>
        <v>#N/A</v>
      </c>
      <c r="P74" s="343" t="e">
        <f>IF(ISNUMBER(Regressions!R84),ROUND(Regressions!R84, 1), NA())</f>
        <v>#N/A</v>
      </c>
      <c r="Q74" s="220" t="e">
        <f>IF(ISNUMBER(Regressions!S84),ROUND(Regressions!S84, 1), NA())</f>
        <v>#N/A</v>
      </c>
      <c r="R74" s="344" t="e">
        <f>IF(ISNUMBER(Regressions!T84),ROUND(Regressions!T84, 1), NA())</f>
        <v>#N/A</v>
      </c>
      <c r="S74" s="242" t="e">
        <f>IF(ISNUMBER(Regressions!U84),ROUND(Regressions!U84, 1), NA())</f>
        <v>#N/A</v>
      </c>
    </row>
    <row xmlns:x14ac="http://schemas.microsoft.com/office/spreadsheetml/2009/9/ac" r="75" x14ac:dyDescent="0.2">
      <c r="A75" s="340" t="str">
        <f>IF(ISBLANK(Regressions!A85), " ", Regressions!A85)</f>
        <v>Nigeria</v>
      </c>
      <c r="B75" s="341">
        <f>IF(ISBLANK(Regressions!B85), " ", Regressions!B85)</f>
        <v>2009</v>
      </c>
      <c r="C75" s="346" t="str">
        <f>IF(ISBLANK(Regressions!C85), " ", Regressions!C85)</f>
        <v>Rural</v>
      </c>
      <c r="D75" s="342">
        <f>IF(ISBLANK(Regressions!D85), " ", Regressions!D85)</f>
        <v>28860270.00798751</v>
      </c>
      <c r="E75" s="219" t="e">
        <f>IF(ISNUMBER(Regressions!E85),ROUND(Regressions!E85, 1), NA())</f>
        <v>#N/A</v>
      </c>
      <c r="F75" s="343">
        <f>IF(ISNUMBER(Regressions!F85),ROUND(Regressions!F85, 1), NA())</f>
        <v>59.4</v>
      </c>
      <c r="G75" s="241" t="e">
        <f>IF(ISNUMBER(Regressions!G85),ROUND(Regressions!G85, 1), NA())</f>
        <v>#N/A</v>
      </c>
      <c r="H75" s="344" t="e">
        <f>IF(ISNUMBER(Regressions!H85),ROUND(Regressions!H85, 1), NA())</f>
        <v>#N/A</v>
      </c>
      <c r="I75" s="242">
        <f>IF(ISNUMBER(Regressions!I85),ROUND(Regressions!I85, 1), NA())</f>
        <v>40.6</v>
      </c>
      <c r="J75" s="345">
        <f>IF(ISNUMBER(Regressions!K85),ROUND(Regressions!K85, 1), NA())</f>
        <v>46.6</v>
      </c>
      <c r="K75" s="343">
        <f>IF(ISNUMBER(Regressions!L85),ROUND(Regressions!L85, 1), NA())</f>
        <v>41.4</v>
      </c>
      <c r="L75" s="243">
        <f>IF(ISNUMBER(Regressions!M85),ROUND(Regressions!M85, 1), NA())</f>
        <v>12.1</v>
      </c>
      <c r="M75" s="344">
        <f>IF(ISNUMBER(Regressions!N85),ROUND(Regressions!N85, 1), NA())</f>
        <v>29.3</v>
      </c>
      <c r="N75" s="242">
        <f>IF(ISNUMBER(Regressions!O85),ROUND(Regressions!O85, 1), NA())</f>
        <v>58.6</v>
      </c>
      <c r="O75" s="345" t="e">
        <f>IF(ISNUMBER(Regressions!Q85),ROUND(Regressions!Q85, 1), NA())</f>
        <v>#N/A</v>
      </c>
      <c r="P75" s="343" t="e">
        <f>IF(ISNUMBER(Regressions!R85),ROUND(Regressions!R85, 1), NA())</f>
        <v>#N/A</v>
      </c>
      <c r="Q75" s="220" t="e">
        <f>IF(ISNUMBER(Regressions!S85),ROUND(Regressions!S85, 1), NA())</f>
        <v>#N/A</v>
      </c>
      <c r="R75" s="344" t="e">
        <f>IF(ISNUMBER(Regressions!T85),ROUND(Regressions!T85, 1), NA())</f>
        <v>#N/A</v>
      </c>
      <c r="S75" s="242" t="e">
        <f>IF(ISNUMBER(Regressions!U85),ROUND(Regressions!U85, 1), NA())</f>
        <v>#N/A</v>
      </c>
    </row>
    <row xmlns:x14ac="http://schemas.microsoft.com/office/spreadsheetml/2009/9/ac" r="76" x14ac:dyDescent="0.2">
      <c r="A76" s="340" t="str">
        <f>IF(ISBLANK(Regressions!A86), " ", Regressions!A86)</f>
        <v>Nigeria</v>
      </c>
      <c r="B76" s="341">
        <f>IF(ISBLANK(Regressions!B86), " ", Regressions!B86)</f>
        <v>2010</v>
      </c>
      <c r="C76" s="346" t="str">
        <f>IF(ISBLANK(Regressions!C86), " ", Regressions!C86)</f>
        <v>Rural</v>
      </c>
      <c r="D76" s="342">
        <f>IF(ISBLANK(Regressions!D86), " ", Regressions!D86)</f>
        <v>29301758.790919188</v>
      </c>
      <c r="E76" s="219" t="e">
        <f>IF(ISNUMBER(Regressions!E86),ROUND(Regressions!E86, 1), NA())</f>
        <v>#N/A</v>
      </c>
      <c r="F76" s="343">
        <f>IF(ISNUMBER(Regressions!F86),ROUND(Regressions!F86, 1), NA())</f>
        <v>59.4</v>
      </c>
      <c r="G76" s="241" t="e">
        <f>IF(ISNUMBER(Regressions!G86),ROUND(Regressions!G86, 1), NA())</f>
        <v>#N/A</v>
      </c>
      <c r="H76" s="344" t="e">
        <f>IF(ISNUMBER(Regressions!H86),ROUND(Regressions!H86, 1), NA())</f>
        <v>#N/A</v>
      </c>
      <c r="I76" s="242">
        <f>IF(ISNUMBER(Regressions!I86),ROUND(Regressions!I86, 1), NA())</f>
        <v>40.6</v>
      </c>
      <c r="J76" s="345">
        <f>IF(ISNUMBER(Regressions!K86),ROUND(Regressions!K86, 1), NA())</f>
        <v>46.6</v>
      </c>
      <c r="K76" s="343">
        <f>IF(ISNUMBER(Regressions!L86),ROUND(Regressions!L86, 1), NA())</f>
        <v>41.4</v>
      </c>
      <c r="L76" s="243">
        <f>IF(ISNUMBER(Regressions!M86),ROUND(Regressions!M86, 1), NA())</f>
        <v>12.1</v>
      </c>
      <c r="M76" s="344">
        <f>IF(ISNUMBER(Regressions!N86),ROUND(Regressions!N86, 1), NA())</f>
        <v>29.3</v>
      </c>
      <c r="N76" s="242">
        <f>IF(ISNUMBER(Regressions!O86),ROUND(Regressions!O86, 1), NA())</f>
        <v>58.6</v>
      </c>
      <c r="O76" s="345" t="e">
        <f>IF(ISNUMBER(Regressions!Q86),ROUND(Regressions!Q86, 1), NA())</f>
        <v>#N/A</v>
      </c>
      <c r="P76" s="343" t="e">
        <f>IF(ISNUMBER(Regressions!R86),ROUND(Regressions!R86, 1), NA())</f>
        <v>#N/A</v>
      </c>
      <c r="Q76" s="220" t="e">
        <f>IF(ISNUMBER(Regressions!S86),ROUND(Regressions!S86, 1), NA())</f>
        <v>#N/A</v>
      </c>
      <c r="R76" s="344" t="e">
        <f>IF(ISNUMBER(Regressions!T86),ROUND(Regressions!T86, 1), NA())</f>
        <v>#N/A</v>
      </c>
      <c r="S76" s="242" t="e">
        <f>IF(ISNUMBER(Regressions!U86),ROUND(Regressions!U86, 1), NA())</f>
        <v>#N/A</v>
      </c>
    </row>
    <row xmlns:x14ac="http://schemas.microsoft.com/office/spreadsheetml/2009/9/ac" r="77" x14ac:dyDescent="0.2">
      <c r="A77" s="340" t="str">
        <f>IF(ISBLANK(Regressions!A87), " ", Regressions!A87)</f>
        <v>Nigeria</v>
      </c>
      <c r="B77" s="341">
        <f>IF(ISBLANK(Regressions!B87), " ", Regressions!B87)</f>
        <v>2011</v>
      </c>
      <c r="C77" s="346" t="str">
        <f>IF(ISBLANK(Regressions!C87), " ", Regressions!C87)</f>
        <v>Rural</v>
      </c>
      <c r="D77" s="342">
        <f>IF(ISBLANK(Regressions!D87), " ", Regressions!D87)</f>
        <v>29757188.41348663</v>
      </c>
      <c r="E77" s="219" t="e">
        <f>IF(ISNUMBER(Regressions!E87),ROUND(Regressions!E87, 1), NA())</f>
        <v>#N/A</v>
      </c>
      <c r="F77" s="343">
        <f>IF(ISNUMBER(Regressions!F87),ROUND(Regressions!F87, 1), NA())</f>
        <v>59.4</v>
      </c>
      <c r="G77" s="241" t="e">
        <f>IF(ISNUMBER(Regressions!G87),ROUND(Regressions!G87, 1), NA())</f>
        <v>#N/A</v>
      </c>
      <c r="H77" s="344" t="e">
        <f>IF(ISNUMBER(Regressions!H87),ROUND(Regressions!H87, 1), NA())</f>
        <v>#N/A</v>
      </c>
      <c r="I77" s="242">
        <f>IF(ISNUMBER(Regressions!I87),ROUND(Regressions!I87, 1), NA())</f>
        <v>40.6</v>
      </c>
      <c r="J77" s="345">
        <f>IF(ISNUMBER(Regressions!K87),ROUND(Regressions!K87, 1), NA())</f>
        <v>46.6</v>
      </c>
      <c r="K77" s="343">
        <f>IF(ISNUMBER(Regressions!L87),ROUND(Regressions!L87, 1), NA())</f>
        <v>41.4</v>
      </c>
      <c r="L77" s="243">
        <f>IF(ISNUMBER(Regressions!M87),ROUND(Regressions!M87, 1), NA())</f>
        <v>12.1</v>
      </c>
      <c r="M77" s="344">
        <f>IF(ISNUMBER(Regressions!N87),ROUND(Regressions!N87, 1), NA())</f>
        <v>29.3</v>
      </c>
      <c r="N77" s="242">
        <f>IF(ISNUMBER(Regressions!O87),ROUND(Regressions!O87, 1), NA())</f>
        <v>58.6</v>
      </c>
      <c r="O77" s="345" t="e">
        <f>IF(ISNUMBER(Regressions!Q87),ROUND(Regressions!Q87, 1), NA())</f>
        <v>#N/A</v>
      </c>
      <c r="P77" s="343" t="e">
        <f>IF(ISNUMBER(Regressions!R87),ROUND(Regressions!R87, 1), NA())</f>
        <v>#N/A</v>
      </c>
      <c r="Q77" s="220" t="e">
        <f>IF(ISNUMBER(Regressions!S87),ROUND(Regressions!S87, 1), NA())</f>
        <v>#N/A</v>
      </c>
      <c r="R77" s="344" t="e">
        <f>IF(ISNUMBER(Regressions!T87),ROUND(Regressions!T87, 1), NA())</f>
        <v>#N/A</v>
      </c>
      <c r="S77" s="242" t="e">
        <f>IF(ISNUMBER(Regressions!U87),ROUND(Regressions!U87, 1), NA())</f>
        <v>#N/A</v>
      </c>
    </row>
    <row xmlns:x14ac="http://schemas.microsoft.com/office/spreadsheetml/2009/9/ac" r="78" x14ac:dyDescent="0.2">
      <c r="A78" s="340" t="str">
        <f>IF(ISBLANK(Regressions!A88), " ", Regressions!A88)</f>
        <v>Nigeria</v>
      </c>
      <c r="B78" s="341">
        <f>IF(ISBLANK(Regressions!B88), " ", Regressions!B88)</f>
        <v>2012</v>
      </c>
      <c r="C78" s="346" t="str">
        <f>IF(ISBLANK(Regressions!C88), " ", Regressions!C88)</f>
        <v>Rural</v>
      </c>
      <c r="D78" s="342">
        <f>IF(ISBLANK(Regressions!D88), " ", Regressions!D88)</f>
        <v>30209784.498636171</v>
      </c>
      <c r="E78" s="219">
        <f>IF(ISNUMBER(Regressions!E88),ROUND(Regressions!E88, 1), NA())</f>
        <v>61.7</v>
      </c>
      <c r="F78" s="343">
        <f>IF(ISNUMBER(Regressions!F88),ROUND(Regressions!F88, 1), NA())</f>
        <v>57.9</v>
      </c>
      <c r="G78" s="241">
        <f>IF(ISNUMBER(Regressions!G88),ROUND(Regressions!G88, 1), NA())</f>
        <v>29.9</v>
      </c>
      <c r="H78" s="344">
        <f>IF(ISNUMBER(Regressions!H88),ROUND(Regressions!H88, 1), NA())</f>
        <v>28</v>
      </c>
      <c r="I78" s="242">
        <f>IF(ISNUMBER(Regressions!I88),ROUND(Regressions!I88, 1), NA())</f>
        <v>42.1</v>
      </c>
      <c r="J78" s="345">
        <f>IF(ISNUMBER(Regressions!K88),ROUND(Regressions!K88, 1), NA())</f>
        <v>47.5</v>
      </c>
      <c r="K78" s="343">
        <f>IF(ISNUMBER(Regressions!L88),ROUND(Regressions!L88, 1), NA())</f>
        <v>41.9</v>
      </c>
      <c r="L78" s="243">
        <f>IF(ISNUMBER(Regressions!M88),ROUND(Regressions!M88, 1), NA())</f>
        <v>13.9</v>
      </c>
      <c r="M78" s="344">
        <f>IF(ISNUMBER(Regressions!N88),ROUND(Regressions!N88, 1), NA())</f>
        <v>28</v>
      </c>
      <c r="N78" s="242">
        <f>IF(ISNUMBER(Regressions!O88),ROUND(Regressions!O88, 1), NA())</f>
        <v>58.1</v>
      </c>
      <c r="O78" s="345">
        <f>IF(ISNUMBER(Regressions!Q88),ROUND(Regressions!Q88, 1), NA())</f>
        <v>30</v>
      </c>
      <c r="P78" s="343">
        <f>IF(ISNUMBER(Regressions!R88),ROUND(Regressions!R88, 1), NA())</f>
        <v>26.4</v>
      </c>
      <c r="Q78" s="220">
        <f>IF(ISNUMBER(Regressions!S88),ROUND(Regressions!S88, 1), NA())</f>
        <v>16.2</v>
      </c>
      <c r="R78" s="344">
        <f>IF(ISNUMBER(Regressions!T88),ROUND(Regressions!T88, 1), NA())</f>
        <v>10.1</v>
      </c>
      <c r="S78" s="242">
        <f>IF(ISNUMBER(Regressions!U88),ROUND(Regressions!U88, 1), NA())</f>
        <v>73.599999999999994</v>
      </c>
    </row>
    <row xmlns:x14ac="http://schemas.microsoft.com/office/spreadsheetml/2009/9/ac" r="79" x14ac:dyDescent="0.2">
      <c r="A79" s="340" t="str">
        <f>IF(ISBLANK(Regressions!A89), " ", Regressions!A89)</f>
        <v>Nigeria</v>
      </c>
      <c r="B79" s="341">
        <f>IF(ISBLANK(Regressions!B89), " ", Regressions!B89)</f>
        <v>2013</v>
      </c>
      <c r="C79" s="346" t="str">
        <f>IF(ISBLANK(Regressions!C89), " ", Regressions!C89)</f>
        <v>Rural</v>
      </c>
      <c r="D79" s="342">
        <f>IF(ISBLANK(Regressions!D89), " ", Regressions!D89)</f>
        <v>30655418.15575745</v>
      </c>
      <c r="E79" s="219">
        <f>IF(ISNUMBER(Regressions!E89),ROUND(Regressions!E89, 1), NA())</f>
        <v>61.7</v>
      </c>
      <c r="F79" s="343">
        <f>IF(ISNUMBER(Regressions!F89),ROUND(Regressions!F89, 1), NA())</f>
        <v>56.4</v>
      </c>
      <c r="G79" s="241">
        <f>IF(ISNUMBER(Regressions!G89),ROUND(Regressions!G89, 1), NA())</f>
        <v>29.9</v>
      </c>
      <c r="H79" s="344">
        <f>IF(ISNUMBER(Regressions!H89),ROUND(Regressions!H89, 1), NA())</f>
        <v>26.5</v>
      </c>
      <c r="I79" s="242">
        <f>IF(ISNUMBER(Regressions!I89),ROUND(Regressions!I89, 1), NA())</f>
        <v>43.6</v>
      </c>
      <c r="J79" s="345">
        <f>IF(ISNUMBER(Regressions!K89),ROUND(Regressions!K89, 1), NA())</f>
        <v>48.4</v>
      </c>
      <c r="K79" s="343">
        <f>IF(ISNUMBER(Regressions!L89),ROUND(Regressions!L89, 1), NA())</f>
        <v>42.4</v>
      </c>
      <c r="L79" s="243">
        <f>IF(ISNUMBER(Regressions!M89),ROUND(Regressions!M89, 1), NA())</f>
        <v>15.6</v>
      </c>
      <c r="M79" s="344">
        <f>IF(ISNUMBER(Regressions!N89),ROUND(Regressions!N89, 1), NA())</f>
        <v>26.8</v>
      </c>
      <c r="N79" s="242">
        <f>IF(ISNUMBER(Regressions!O89),ROUND(Regressions!O89, 1), NA())</f>
        <v>57.6</v>
      </c>
      <c r="O79" s="345">
        <f>IF(ISNUMBER(Regressions!Q89),ROUND(Regressions!Q89, 1), NA())</f>
        <v>30</v>
      </c>
      <c r="P79" s="343">
        <f>IF(ISNUMBER(Regressions!R89),ROUND(Regressions!R89, 1), NA())</f>
        <v>26.4</v>
      </c>
      <c r="Q79" s="220">
        <f>IF(ISNUMBER(Regressions!S89),ROUND(Regressions!S89, 1), NA())</f>
        <v>16.2</v>
      </c>
      <c r="R79" s="344">
        <f>IF(ISNUMBER(Regressions!T89),ROUND(Regressions!T89, 1), NA())</f>
        <v>10.1</v>
      </c>
      <c r="S79" s="242">
        <f>IF(ISNUMBER(Regressions!U89),ROUND(Regressions!U89, 1), NA())</f>
        <v>73.599999999999994</v>
      </c>
    </row>
    <row xmlns:x14ac="http://schemas.microsoft.com/office/spreadsheetml/2009/9/ac" r="80" x14ac:dyDescent="0.2">
      <c r="A80" s="340" t="str">
        <f>IF(ISBLANK(Regressions!A90), " ", Regressions!A90)</f>
        <v>Nigeria</v>
      </c>
      <c r="B80" s="341">
        <f>IF(ISBLANK(Regressions!B90), " ", Regressions!B90)</f>
        <v>2014</v>
      </c>
      <c r="C80" s="346" t="str">
        <f>IF(ISBLANK(Regressions!C90), " ", Regressions!C90)</f>
        <v>Rural</v>
      </c>
      <c r="D80" s="342">
        <f>IF(ISBLANK(Regressions!D90), " ", Regressions!D90)</f>
        <v>31104673.2575888</v>
      </c>
      <c r="E80" s="219">
        <f>IF(ISNUMBER(Regressions!E90),ROUND(Regressions!E90, 1), NA())</f>
        <v>61.7</v>
      </c>
      <c r="F80" s="343">
        <f>IF(ISNUMBER(Regressions!F90),ROUND(Regressions!F90, 1), NA())</f>
        <v>54.9</v>
      </c>
      <c r="G80" s="241">
        <f>IF(ISNUMBER(Regressions!G90),ROUND(Regressions!G90, 1), NA())</f>
        <v>29.9</v>
      </c>
      <c r="H80" s="344">
        <f>IF(ISNUMBER(Regressions!H90),ROUND(Regressions!H90, 1), NA())</f>
        <v>25</v>
      </c>
      <c r="I80" s="242">
        <f>IF(ISNUMBER(Regressions!I90),ROUND(Regressions!I90, 1), NA())</f>
        <v>45.1</v>
      </c>
      <c r="J80" s="345">
        <f>IF(ISNUMBER(Regressions!K90),ROUND(Regressions!K90, 1), NA())</f>
        <v>49.3</v>
      </c>
      <c r="K80" s="343">
        <f>IF(ISNUMBER(Regressions!L90),ROUND(Regressions!L90, 1), NA())</f>
        <v>42.9</v>
      </c>
      <c r="L80" s="243">
        <f>IF(ISNUMBER(Regressions!M90),ROUND(Regressions!M90, 1), NA())</f>
        <v>17.399999999999999</v>
      </c>
      <c r="M80" s="344">
        <f>IF(ISNUMBER(Regressions!N90),ROUND(Regressions!N90, 1), NA())</f>
        <v>25.5</v>
      </c>
      <c r="N80" s="242">
        <f>IF(ISNUMBER(Regressions!O90),ROUND(Regressions!O90, 1), NA())</f>
        <v>57.1</v>
      </c>
      <c r="O80" s="345">
        <f>IF(ISNUMBER(Regressions!Q90),ROUND(Regressions!Q90, 1), NA())</f>
        <v>30</v>
      </c>
      <c r="P80" s="343">
        <f>IF(ISNUMBER(Regressions!R90),ROUND(Regressions!R90, 1), NA())</f>
        <v>26.4</v>
      </c>
      <c r="Q80" s="220">
        <f>IF(ISNUMBER(Regressions!S90),ROUND(Regressions!S90, 1), NA())</f>
        <v>16.2</v>
      </c>
      <c r="R80" s="344">
        <f>IF(ISNUMBER(Regressions!T90),ROUND(Regressions!T90, 1), NA())</f>
        <v>10.1</v>
      </c>
      <c r="S80" s="242">
        <f>IF(ISNUMBER(Regressions!U90),ROUND(Regressions!U90, 1), NA())</f>
        <v>73.599999999999994</v>
      </c>
    </row>
    <row xmlns:x14ac="http://schemas.microsoft.com/office/spreadsheetml/2009/9/ac" r="81" x14ac:dyDescent="0.2">
      <c r="A81" s="340" t="str">
        <f>IF(ISBLANK(Regressions!A91), " ", Regressions!A91)</f>
        <v>Nigeria</v>
      </c>
      <c r="B81" s="341">
        <f>IF(ISBLANK(Regressions!B91), " ", Regressions!B91)</f>
        <v>2015</v>
      </c>
      <c r="C81" s="346" t="str">
        <f>IF(ISBLANK(Regressions!C91), " ", Regressions!C91)</f>
        <v>Rural</v>
      </c>
      <c r="D81" s="342">
        <f>IF(ISBLANK(Regressions!D91), " ", Regressions!D91)</f>
        <v>31544075.729905698</v>
      </c>
      <c r="E81" s="219">
        <f>IF(ISNUMBER(Regressions!E91),ROUND(Regressions!E91, 1), NA())</f>
        <v>61.7</v>
      </c>
      <c r="F81" s="343">
        <f>IF(ISNUMBER(Regressions!F91),ROUND(Regressions!F91, 1), NA())</f>
        <v>53.5</v>
      </c>
      <c r="G81" s="241">
        <f>IF(ISNUMBER(Regressions!G91),ROUND(Regressions!G91, 1), NA())</f>
        <v>29.9</v>
      </c>
      <c r="H81" s="344">
        <f>IF(ISNUMBER(Regressions!H91),ROUND(Regressions!H91, 1), NA())</f>
        <v>23.5</v>
      </c>
      <c r="I81" s="242">
        <f>IF(ISNUMBER(Regressions!I91),ROUND(Regressions!I91, 1), NA())</f>
        <v>46.5</v>
      </c>
      <c r="J81" s="345">
        <f>IF(ISNUMBER(Regressions!K91),ROUND(Regressions!K91, 1), NA())</f>
        <v>50.3</v>
      </c>
      <c r="K81" s="343">
        <f>IF(ISNUMBER(Regressions!L91),ROUND(Regressions!L91, 1), NA())</f>
        <v>43.4</v>
      </c>
      <c r="L81" s="243">
        <f>IF(ISNUMBER(Regressions!M91),ROUND(Regressions!M91, 1), NA())</f>
        <v>19.100000000000001</v>
      </c>
      <c r="M81" s="344">
        <f>IF(ISNUMBER(Regressions!N91),ROUND(Regressions!N91, 1), NA())</f>
        <v>24.2</v>
      </c>
      <c r="N81" s="242">
        <f>IF(ISNUMBER(Regressions!O91),ROUND(Regressions!O91, 1), NA())</f>
        <v>56.6</v>
      </c>
      <c r="O81" s="345">
        <f>IF(ISNUMBER(Regressions!Q91),ROUND(Regressions!Q91, 1), NA())</f>
        <v>30</v>
      </c>
      <c r="P81" s="343">
        <f>IF(ISNUMBER(Regressions!R91),ROUND(Regressions!R91, 1), NA())</f>
        <v>26.4</v>
      </c>
      <c r="Q81" s="220">
        <f>IF(ISNUMBER(Regressions!S91),ROUND(Regressions!S91, 1), NA())</f>
        <v>16.2</v>
      </c>
      <c r="R81" s="344">
        <f>IF(ISNUMBER(Regressions!T91),ROUND(Regressions!T91, 1), NA())</f>
        <v>10.1</v>
      </c>
      <c r="S81" s="242">
        <f>IF(ISNUMBER(Regressions!U91),ROUND(Regressions!U91, 1), NA())</f>
        <v>73.599999999999994</v>
      </c>
    </row>
    <row xmlns:x14ac="http://schemas.microsoft.com/office/spreadsheetml/2009/9/ac" r="82" x14ac:dyDescent="0.2">
      <c r="A82" s="340" t="str">
        <f>IF(ISBLANK(Regressions!A92), " ", Regressions!A92)</f>
        <v>Nigeria</v>
      </c>
      <c r="B82" s="341">
        <f>IF(ISBLANK(Regressions!B92), " ", Regressions!B92)</f>
        <v>2016</v>
      </c>
      <c r="C82" s="346" t="str">
        <f>IF(ISBLANK(Regressions!C92), " ", Regressions!C92)</f>
        <v>Rural</v>
      </c>
      <c r="D82" s="342">
        <f>IF(ISBLANK(Regressions!D92), " ", Regressions!D92)</f>
        <v>31971772.708901372</v>
      </c>
      <c r="E82" s="219">
        <f>IF(ISNUMBER(Regressions!E92),ROUND(Regressions!E92, 1), NA())</f>
        <v>61.7</v>
      </c>
      <c r="F82" s="343">
        <f>IF(ISNUMBER(Regressions!F92),ROUND(Regressions!F92, 1), NA())</f>
        <v>52</v>
      </c>
      <c r="G82" s="241">
        <f>IF(ISNUMBER(Regressions!G92),ROUND(Regressions!G92, 1), NA())</f>
        <v>29.9</v>
      </c>
      <c r="H82" s="344">
        <f>IF(ISNUMBER(Regressions!H92),ROUND(Regressions!H92, 1), NA())</f>
        <v>22</v>
      </c>
      <c r="I82" s="242">
        <f>IF(ISNUMBER(Regressions!I92),ROUND(Regressions!I92, 1), NA())</f>
        <v>48</v>
      </c>
      <c r="J82" s="345">
        <f>IF(ISNUMBER(Regressions!K92),ROUND(Regressions!K92, 1), NA())</f>
        <v>51.2</v>
      </c>
      <c r="K82" s="343">
        <f>IF(ISNUMBER(Regressions!L92),ROUND(Regressions!L92, 1), NA())</f>
        <v>43.8</v>
      </c>
      <c r="L82" s="243">
        <f>IF(ISNUMBER(Regressions!M92),ROUND(Regressions!M92, 1), NA())</f>
        <v>20.9</v>
      </c>
      <c r="M82" s="344">
        <f>IF(ISNUMBER(Regressions!N92),ROUND(Regressions!N92, 1), NA())</f>
        <v>23</v>
      </c>
      <c r="N82" s="242">
        <f>IF(ISNUMBER(Regressions!O92),ROUND(Regressions!O92, 1), NA())</f>
        <v>56.2</v>
      </c>
      <c r="O82" s="345">
        <f>IF(ISNUMBER(Regressions!Q92),ROUND(Regressions!Q92, 1), NA())</f>
        <v>30</v>
      </c>
      <c r="P82" s="343">
        <f>IF(ISNUMBER(Regressions!R92),ROUND(Regressions!R92, 1), NA())</f>
        <v>26.4</v>
      </c>
      <c r="Q82" s="220">
        <f>IF(ISNUMBER(Regressions!S92),ROUND(Regressions!S92, 1), NA())</f>
        <v>16.2</v>
      </c>
      <c r="R82" s="344">
        <f>IF(ISNUMBER(Regressions!T92),ROUND(Regressions!T92, 1), NA())</f>
        <v>10.1</v>
      </c>
      <c r="S82" s="242">
        <f>IF(ISNUMBER(Regressions!U92),ROUND(Regressions!U92, 1), NA())</f>
        <v>73.599999999999994</v>
      </c>
    </row>
    <row xmlns:x14ac="http://schemas.microsoft.com/office/spreadsheetml/2009/9/ac" r="83" x14ac:dyDescent="0.2">
      <c r="A83" s="340" t="str">
        <f>IF(ISBLANK(Regressions!A93), " ", Regressions!A93)</f>
        <v>Nigeria</v>
      </c>
      <c r="B83" s="341">
        <f>IF(ISBLANK(Regressions!B93), " ", Regressions!B93)</f>
        <v>2017</v>
      </c>
      <c r="C83" s="346" t="str">
        <f>IF(ISBLANK(Regressions!C93), " ", Regressions!C93)</f>
        <v>Rural</v>
      </c>
      <c r="D83" s="342">
        <f>IF(ISBLANK(Regressions!D93), " ", Regressions!D93)</f>
        <v>32396734.37545532</v>
      </c>
      <c r="E83" s="219">
        <f>IF(ISNUMBER(Regressions!E93),ROUND(Regressions!E93, 1), NA())</f>
        <v>61.7</v>
      </c>
      <c r="F83" s="343">
        <f>IF(ISNUMBER(Regressions!F93),ROUND(Regressions!F93, 1), NA())</f>
        <v>50.5</v>
      </c>
      <c r="G83" s="241">
        <f>IF(ISNUMBER(Regressions!G93),ROUND(Regressions!G93, 1), NA())</f>
        <v>29.9</v>
      </c>
      <c r="H83" s="344">
        <f>IF(ISNUMBER(Regressions!H93),ROUND(Regressions!H93, 1), NA())</f>
        <v>20.5</v>
      </c>
      <c r="I83" s="242">
        <f>IF(ISNUMBER(Regressions!I93),ROUND(Regressions!I93, 1), NA())</f>
        <v>49.5</v>
      </c>
      <c r="J83" s="345">
        <f>IF(ISNUMBER(Regressions!K93),ROUND(Regressions!K93, 1), NA())</f>
        <v>52.1</v>
      </c>
      <c r="K83" s="343">
        <f>IF(ISNUMBER(Regressions!L93),ROUND(Regressions!L93, 1), NA())</f>
        <v>44.3</v>
      </c>
      <c r="L83" s="243">
        <f>IF(ISNUMBER(Regressions!M93),ROUND(Regressions!M93, 1), NA())</f>
        <v>22.6</v>
      </c>
      <c r="M83" s="344">
        <f>IF(ISNUMBER(Regressions!N93),ROUND(Regressions!N93, 1), NA())</f>
        <v>21.7</v>
      </c>
      <c r="N83" s="242">
        <f>IF(ISNUMBER(Regressions!O93),ROUND(Regressions!O93, 1), NA())</f>
        <v>55.7</v>
      </c>
      <c r="O83" s="345">
        <f>IF(ISNUMBER(Regressions!Q93),ROUND(Regressions!Q93, 1), NA())</f>
        <v>30</v>
      </c>
      <c r="P83" s="343">
        <f>IF(ISNUMBER(Regressions!R93),ROUND(Regressions!R93, 1), NA())</f>
        <v>26.4</v>
      </c>
      <c r="Q83" s="220">
        <f>IF(ISNUMBER(Regressions!S93),ROUND(Regressions!S93, 1), NA())</f>
        <v>16.2</v>
      </c>
      <c r="R83" s="344">
        <f>IF(ISNUMBER(Regressions!T93),ROUND(Regressions!T93, 1), NA())</f>
        <v>10.1</v>
      </c>
      <c r="S83" s="242">
        <f>IF(ISNUMBER(Regressions!U93),ROUND(Regressions!U93, 1), NA())</f>
        <v>73.599999999999994</v>
      </c>
    </row>
    <row xmlns:x14ac="http://schemas.microsoft.com/office/spreadsheetml/2009/9/ac" r="84" x14ac:dyDescent="0.2">
      <c r="A84" s="340" t="str">
        <f>IF(ISBLANK(Regressions!A94), " ", Regressions!A94)</f>
        <v>Nigeria</v>
      </c>
      <c r="B84" s="341">
        <f>IF(ISBLANK(Regressions!B94), " ", Regressions!B94)</f>
        <v>2018</v>
      </c>
      <c r="C84" s="346" t="str">
        <f>IF(ISBLANK(Regressions!C94), " ", Regressions!C94)</f>
        <v>Rural</v>
      </c>
      <c r="D84" s="342">
        <f>IF(ISBLANK(Regressions!D94), " ", Regressions!D94)</f>
        <v>32766706.148489989</v>
      </c>
      <c r="E84" s="219">
        <f>IF(ISNUMBER(Regressions!E94),ROUND(Regressions!E94, 1), NA())</f>
        <v>61.7</v>
      </c>
      <c r="F84" s="343">
        <f>IF(ISNUMBER(Regressions!F94),ROUND(Regressions!F94, 1), NA())</f>
        <v>49</v>
      </c>
      <c r="G84" s="241">
        <f>IF(ISNUMBER(Regressions!G94),ROUND(Regressions!G94, 1), NA())</f>
        <v>29.9</v>
      </c>
      <c r="H84" s="344">
        <f>IF(ISNUMBER(Regressions!H94),ROUND(Regressions!H94, 1), NA())</f>
        <v>19.100000000000001</v>
      </c>
      <c r="I84" s="242">
        <f>IF(ISNUMBER(Regressions!I94),ROUND(Regressions!I94, 1), NA())</f>
        <v>51</v>
      </c>
      <c r="J84" s="345">
        <f>IF(ISNUMBER(Regressions!K94),ROUND(Regressions!K94, 1), NA())</f>
        <v>53</v>
      </c>
      <c r="K84" s="343">
        <f>IF(ISNUMBER(Regressions!L94),ROUND(Regressions!L94, 1), NA())</f>
        <v>44.8</v>
      </c>
      <c r="L84" s="243">
        <f>IF(ISNUMBER(Regressions!M94),ROUND(Regressions!M94, 1), NA())</f>
        <v>24.4</v>
      </c>
      <c r="M84" s="344">
        <f>IF(ISNUMBER(Regressions!N94),ROUND(Regressions!N94, 1), NA())</f>
        <v>20.399999999999999</v>
      </c>
      <c r="N84" s="242">
        <f>IF(ISNUMBER(Regressions!O94),ROUND(Regressions!O94, 1), NA())</f>
        <v>55.2</v>
      </c>
      <c r="O84" s="345">
        <f>IF(ISNUMBER(Regressions!Q94),ROUND(Regressions!Q94, 1), NA())</f>
        <v>30</v>
      </c>
      <c r="P84" s="343">
        <f>IF(ISNUMBER(Regressions!R94),ROUND(Regressions!R94, 1), NA())</f>
        <v>26.4</v>
      </c>
      <c r="Q84" s="220">
        <f>IF(ISNUMBER(Regressions!S94),ROUND(Regressions!S94, 1), NA())</f>
        <v>16.2</v>
      </c>
      <c r="R84" s="344">
        <f>IF(ISNUMBER(Regressions!T94),ROUND(Regressions!T94, 1), NA())</f>
        <v>10.1</v>
      </c>
      <c r="S84" s="242">
        <f>IF(ISNUMBER(Regressions!U94),ROUND(Regressions!U94, 1), NA())</f>
        <v>73.599999999999994</v>
      </c>
    </row>
    <row xmlns:x14ac="http://schemas.microsoft.com/office/spreadsheetml/2009/9/ac" r="85" x14ac:dyDescent="0.2">
      <c r="A85" s="340" t="str">
        <f>IF(ISBLANK(Regressions!A95), " ", Regressions!A95)</f>
        <v>Nigeria</v>
      </c>
      <c r="B85" s="341">
        <f>IF(ISBLANK(Regressions!B95), " ", Regressions!B95)</f>
        <v>2019</v>
      </c>
      <c r="C85" s="346" t="str">
        <f>IF(ISBLANK(Regressions!C95), " ", Regressions!C95)</f>
        <v>Rural</v>
      </c>
      <c r="D85" s="342">
        <f>IF(ISBLANK(Regressions!D95), " ", Regressions!D95)</f>
        <v>33069449.102996521</v>
      </c>
      <c r="E85" s="219">
        <f>IF(ISNUMBER(Regressions!E95),ROUND(Regressions!E95, 1), NA())</f>
        <v>61.7</v>
      </c>
      <c r="F85" s="343">
        <f>IF(ISNUMBER(Regressions!F95),ROUND(Regressions!F95, 1), NA())</f>
        <v>47.5</v>
      </c>
      <c r="G85" s="241">
        <f>IF(ISNUMBER(Regressions!G95),ROUND(Regressions!G95, 1), NA())</f>
        <v>29.9</v>
      </c>
      <c r="H85" s="344">
        <f>IF(ISNUMBER(Regressions!H95),ROUND(Regressions!H95, 1), NA())</f>
        <v>17.600000000000001</v>
      </c>
      <c r="I85" s="242">
        <f>IF(ISNUMBER(Regressions!I95),ROUND(Regressions!I95, 1), NA())</f>
        <v>52.5</v>
      </c>
      <c r="J85" s="345">
        <f>IF(ISNUMBER(Regressions!K95),ROUND(Regressions!K95, 1), NA())</f>
        <v>54</v>
      </c>
      <c r="K85" s="343">
        <f>IF(ISNUMBER(Regressions!L95),ROUND(Regressions!L95, 1), NA())</f>
        <v>45.3</v>
      </c>
      <c r="L85" s="243">
        <f>IF(ISNUMBER(Regressions!M95),ROUND(Regressions!M95, 1), NA())</f>
        <v>26.1</v>
      </c>
      <c r="M85" s="344">
        <f>IF(ISNUMBER(Regressions!N95),ROUND(Regressions!N95, 1), NA())</f>
        <v>19.2</v>
      </c>
      <c r="N85" s="242">
        <f>IF(ISNUMBER(Regressions!O95),ROUND(Regressions!O95, 1), NA())</f>
        <v>54.7</v>
      </c>
      <c r="O85" s="345">
        <f>IF(ISNUMBER(Regressions!Q95),ROUND(Regressions!Q95, 1), NA())</f>
        <v>30</v>
      </c>
      <c r="P85" s="343">
        <f>IF(ISNUMBER(Regressions!R95),ROUND(Regressions!R95, 1), NA())</f>
        <v>26.4</v>
      </c>
      <c r="Q85" s="220">
        <f>IF(ISNUMBER(Regressions!S95),ROUND(Regressions!S95, 1), NA())</f>
        <v>16.2</v>
      </c>
      <c r="R85" s="344">
        <f>IF(ISNUMBER(Regressions!T95),ROUND(Regressions!T95, 1), NA())</f>
        <v>10.1</v>
      </c>
      <c r="S85" s="242">
        <f>IF(ISNUMBER(Regressions!U95),ROUND(Regressions!U95, 1), NA())</f>
        <v>73.599999999999994</v>
      </c>
    </row>
    <row xmlns:x14ac="http://schemas.microsoft.com/office/spreadsheetml/2009/9/ac" r="86" x14ac:dyDescent="0.2">
      <c r="A86" s="340" t="str">
        <f>IF(ISBLANK(Regressions!A96), " ", Regressions!A96)</f>
        <v>Nigeria</v>
      </c>
      <c r="B86" s="341">
        <f>IF(ISBLANK(Regressions!B96), " ", Regressions!B96)</f>
        <v>2020</v>
      </c>
      <c r="C86" s="346" t="str">
        <f>IF(ISBLANK(Regressions!C96), " ", Regressions!C96)</f>
        <v>Rural</v>
      </c>
      <c r="D86" s="342">
        <f>IF(ISBLANK(Regressions!D96), " ", Regressions!D96)</f>
        <v>33325739.842743531</v>
      </c>
      <c r="E86" s="219">
        <f>IF(ISNUMBER(Regressions!E96),ROUND(Regressions!E96, 1), NA())</f>
        <v>61.7</v>
      </c>
      <c r="F86" s="343">
        <f>IF(ISNUMBER(Regressions!F96),ROUND(Regressions!F96, 1), NA())</f>
        <v>46</v>
      </c>
      <c r="G86" s="241">
        <f>IF(ISNUMBER(Regressions!G96),ROUND(Regressions!G96, 1), NA())</f>
        <v>29.9</v>
      </c>
      <c r="H86" s="344">
        <f>IF(ISNUMBER(Regressions!H96),ROUND(Regressions!H96, 1), NA())</f>
        <v>16.100000000000001</v>
      </c>
      <c r="I86" s="242">
        <f>IF(ISNUMBER(Regressions!I96),ROUND(Regressions!I96, 1), NA())</f>
        <v>54</v>
      </c>
      <c r="J86" s="345">
        <f>IF(ISNUMBER(Regressions!K96),ROUND(Regressions!K96, 1), NA())</f>
        <v>54.9</v>
      </c>
      <c r="K86" s="343">
        <f>IF(ISNUMBER(Regressions!L96),ROUND(Regressions!L96, 1), NA())</f>
        <v>45.8</v>
      </c>
      <c r="L86" s="243">
        <f>IF(ISNUMBER(Regressions!M96),ROUND(Regressions!M96, 1), NA())</f>
        <v>27.9</v>
      </c>
      <c r="M86" s="344">
        <f>IF(ISNUMBER(Regressions!N96),ROUND(Regressions!N96, 1), NA())</f>
        <v>17.899999999999999</v>
      </c>
      <c r="N86" s="242">
        <f>IF(ISNUMBER(Regressions!O96),ROUND(Regressions!O96, 1), NA())</f>
        <v>54.2</v>
      </c>
      <c r="O86" s="345">
        <f>IF(ISNUMBER(Regressions!Q96),ROUND(Regressions!Q96, 1), NA())</f>
        <v>30</v>
      </c>
      <c r="P86" s="343">
        <f>IF(ISNUMBER(Regressions!R96),ROUND(Regressions!R96, 1), NA())</f>
        <v>26.4</v>
      </c>
      <c r="Q86" s="220">
        <f>IF(ISNUMBER(Regressions!S96),ROUND(Regressions!S96, 1), NA())</f>
        <v>16.2</v>
      </c>
      <c r="R86" s="344">
        <f>IF(ISNUMBER(Regressions!T96),ROUND(Regressions!T96, 1), NA())</f>
        <v>10.1</v>
      </c>
      <c r="S86" s="242">
        <f>IF(ISNUMBER(Regressions!U96),ROUND(Regressions!U96, 1), NA())</f>
        <v>73.599999999999994</v>
      </c>
    </row>
    <row xmlns:x14ac="http://schemas.microsoft.com/office/spreadsheetml/2009/9/ac" r="87" x14ac:dyDescent="0.2">
      <c r="A87" s="394" t="str">
        <f>IF(ISBLANK(Regressions!A97), " ", Regressions!A97)</f>
        <v>Nigeria</v>
      </c>
      <c r="B87" s="395">
        <f>IF(ISBLANK(Regressions!B97), " ", Regressions!B97)</f>
        <v>2021</v>
      </c>
      <c r="C87" s="396" t="str">
        <f>IF(ISBLANK(Regressions!C97), " ", Regressions!C97)</f>
        <v>Rural</v>
      </c>
      <c r="D87" s="397">
        <f>IF(ISBLANK(Regressions!D97), " ", Regressions!D97)</f>
        <v>33544311.537770081</v>
      </c>
      <c r="E87" s="400">
        <f>IF(ISNUMBER(Regressions!E97),ROUND(Regressions!E97, 1), NA())</f>
        <v>61.7</v>
      </c>
      <c r="F87" s="398">
        <f>IF(ISNUMBER(Regressions!F97),ROUND(Regressions!F97, 1), NA())</f>
        <v>44.6</v>
      </c>
      <c r="G87" s="401">
        <f>IF(ISNUMBER(Regressions!G97),ROUND(Regressions!G97, 1), NA())</f>
        <v>29.9</v>
      </c>
      <c r="H87" s="399">
        <f>IF(ISNUMBER(Regressions!H97),ROUND(Regressions!H97, 1), NA())</f>
        <v>14.6</v>
      </c>
      <c r="I87" s="402">
        <f>IF(ISNUMBER(Regressions!I97),ROUND(Regressions!I97, 1), NA())</f>
        <v>55.4</v>
      </c>
      <c r="J87" s="400">
        <f>IF(ISNUMBER(Regressions!K97),ROUND(Regressions!K97, 1), NA())</f>
        <v>55.8</v>
      </c>
      <c r="K87" s="398">
        <f>IF(ISNUMBER(Regressions!L97),ROUND(Regressions!L97, 1), NA())</f>
        <v>46.2</v>
      </c>
      <c r="L87" s="403">
        <f>IF(ISNUMBER(Regressions!M97),ROUND(Regressions!M97, 1), NA())</f>
        <v>29.6</v>
      </c>
      <c r="M87" s="399">
        <f>IF(ISNUMBER(Regressions!N97),ROUND(Regressions!N97, 1), NA())</f>
        <v>16.600000000000001</v>
      </c>
      <c r="N87" s="402">
        <f>IF(ISNUMBER(Regressions!O97),ROUND(Regressions!O97, 1), NA())</f>
        <v>53.8</v>
      </c>
      <c r="O87" s="400">
        <f>IF(ISNUMBER(Regressions!Q97),ROUND(Regressions!Q97, 1), NA())</f>
        <v>30</v>
      </c>
      <c r="P87" s="398">
        <f>IF(ISNUMBER(Regressions!R97),ROUND(Regressions!R97, 1), NA())</f>
        <v>26.4</v>
      </c>
      <c r="Q87" s="404">
        <f>IF(ISNUMBER(Regressions!S97),ROUND(Regressions!S97, 1), NA())</f>
        <v>16.2</v>
      </c>
      <c r="R87" s="399">
        <f>IF(ISNUMBER(Regressions!T97),ROUND(Regressions!T97, 1), NA())</f>
        <v>10.1</v>
      </c>
      <c r="S87" s="402">
        <f>IF(ISNUMBER(Regressions!U97),ROUND(Regressions!U97, 1), NA())</f>
        <v>73.599999999999994</v>
      </c>
      <c r="T87" s="393"/>
      <c r="U87" s="393"/>
      <c r="V87" s="393"/>
      <c r="W87" s="393"/>
      <c r="X87" s="393"/>
      <c r="Y87" s="393"/>
      <c r="Z87" s="393"/>
      <c r="AA87" s="393"/>
      <c r="AB87" s="393"/>
      <c r="AC87" s="393"/>
    </row>
    <row xmlns:x14ac="http://schemas.microsoft.com/office/spreadsheetml/2009/9/ac" r="88" x14ac:dyDescent="0.2">
      <c r="A88" s="340" t="str">
        <f>IF(ISBLANK(Regressions!A98), " ", Regressions!A98)</f>
        <v>Nigeria</v>
      </c>
      <c r="B88" s="341">
        <f>IF(ISBLANK(Regressions!B98), " ", Regressions!B98)</f>
        <v>2022</v>
      </c>
      <c r="C88" s="346" t="str">
        <f>IF(ISBLANK(Regressions!C98), " ", Regressions!C98)</f>
        <v>Rural</v>
      </c>
      <c r="D88" s="342">
        <f>IF(ISBLANK(Regressions!D98), " ", Regressions!D98)</f>
        <v>33731405.525722951</v>
      </c>
      <c r="E88" s="219">
        <f>IF(ISNUMBER(Regressions!E98),ROUND(Regressions!E98, 1), NA())</f>
        <v>61.7</v>
      </c>
      <c r="F88" s="343">
        <f>IF(ISNUMBER(Regressions!F98),ROUND(Regressions!F98, 1), NA())</f>
        <v>43.1</v>
      </c>
      <c r="G88" s="241">
        <f>IF(ISNUMBER(Regressions!G98),ROUND(Regressions!G98, 1), NA())</f>
        <v>29.9</v>
      </c>
      <c r="H88" s="344">
        <f>IF(ISNUMBER(Regressions!H98),ROUND(Regressions!H98, 1), NA())</f>
        <v>13.1</v>
      </c>
      <c r="I88" s="242">
        <f>IF(ISNUMBER(Regressions!I98),ROUND(Regressions!I98, 1), NA())</f>
        <v>56.9</v>
      </c>
      <c r="J88" s="345">
        <f>IF(ISNUMBER(Regressions!K98),ROUND(Regressions!K98, 1), NA())</f>
        <v>56.7</v>
      </c>
      <c r="K88" s="343">
        <f>IF(ISNUMBER(Regressions!L98),ROUND(Regressions!L98, 1), NA())</f>
        <v>46.7</v>
      </c>
      <c r="L88" s="243">
        <f>IF(ISNUMBER(Regressions!M98),ROUND(Regressions!M98, 1), NA())</f>
        <v>31.4</v>
      </c>
      <c r="M88" s="344">
        <f>IF(ISNUMBER(Regressions!N98),ROUND(Regressions!N98, 1), NA())</f>
        <v>15.3</v>
      </c>
      <c r="N88" s="242">
        <f>IF(ISNUMBER(Regressions!O98),ROUND(Regressions!O98, 1), NA())</f>
        <v>53.3</v>
      </c>
      <c r="O88" s="345">
        <f>IF(ISNUMBER(Regressions!Q98),ROUND(Regressions!Q98, 1), NA())</f>
        <v>30</v>
      </c>
      <c r="P88" s="343">
        <f>IF(ISNUMBER(Regressions!R98),ROUND(Regressions!R98, 1), NA())</f>
        <v>26.4</v>
      </c>
      <c r="Q88" s="220">
        <f>IF(ISNUMBER(Regressions!S98),ROUND(Regressions!S98, 1), NA())</f>
        <v>16.2</v>
      </c>
      <c r="R88" s="344">
        <f>IF(ISNUMBER(Regressions!T98),ROUND(Regressions!T98, 1), NA())</f>
        <v>10.1</v>
      </c>
      <c r="S88" s="242">
        <f>IF(ISNUMBER(Regressions!U98),ROUND(Regressions!U98, 1), NA())</f>
        <v>73.599999999999994</v>
      </c>
    </row>
    <row xmlns:x14ac="http://schemas.microsoft.com/office/spreadsheetml/2009/9/ac" r="89" x14ac:dyDescent="0.2">
      <c r="A89" s="347" t="str">
        <f>IF(ISBLANK(Regressions!A99), " ", Regressions!A99)</f>
        <v>Nigeria</v>
      </c>
      <c r="B89" s="348">
        <f>IF(ISBLANK(Regressions!B99), " ", Regressions!B99)</f>
        <v>2023</v>
      </c>
      <c r="C89" s="349" t="str">
        <f>IF(ISBLANK(Regressions!C99), " ", Regressions!C99)</f>
        <v>Rural</v>
      </c>
      <c r="D89" s="350">
        <f>IF(ISBLANK(Regressions!D99), " ", Regressions!D99)</f>
        <v>33480774.767325439</v>
      </c>
      <c r="E89" s="351">
        <f>IF(ISNUMBER(Regressions!E99),ROUND(Regressions!E99, 1), NA())</f>
        <v>61.7</v>
      </c>
      <c r="F89" s="352">
        <f>IF(ISNUMBER(Regressions!F99),ROUND(Regressions!F99, 1), NA())</f>
        <v>41.6</v>
      </c>
      <c r="G89" s="353">
        <f>IF(ISNUMBER(Regressions!G99),ROUND(Regressions!G99, 1), NA())</f>
        <v>29.9</v>
      </c>
      <c r="H89" s="354">
        <f>IF(ISNUMBER(Regressions!H99),ROUND(Regressions!H99, 1), NA())</f>
        <v>11.7</v>
      </c>
      <c r="I89" s="355">
        <f>IF(ISNUMBER(Regressions!I99),ROUND(Regressions!I99, 1), NA())</f>
        <v>58.4</v>
      </c>
      <c r="J89" s="356">
        <f>IF(ISNUMBER(Regressions!K99),ROUND(Regressions!K99, 1), NA())</f>
        <v>57.7</v>
      </c>
      <c r="K89" s="352">
        <f>IF(ISNUMBER(Regressions!L99),ROUND(Regressions!L99, 1), NA())</f>
        <v>47.2</v>
      </c>
      <c r="L89" s="357">
        <f>IF(ISNUMBER(Regressions!M99),ROUND(Regressions!M99, 1), NA())</f>
        <v>33.1</v>
      </c>
      <c r="M89" s="354">
        <f>IF(ISNUMBER(Regressions!N99),ROUND(Regressions!N99, 1), NA())</f>
        <v>14.1</v>
      </c>
      <c r="N89" s="355">
        <f>IF(ISNUMBER(Regressions!O99),ROUND(Regressions!O99, 1), NA())</f>
        <v>52.8</v>
      </c>
      <c r="O89" s="356">
        <f>IF(ISNUMBER(Regressions!Q99),ROUND(Regressions!Q99, 1), NA())</f>
        <v>30</v>
      </c>
      <c r="P89" s="352">
        <f>IF(ISNUMBER(Regressions!R99),ROUND(Regressions!R99, 1), NA())</f>
        <v>26.4</v>
      </c>
      <c r="Q89" s="358">
        <f>IF(ISNUMBER(Regressions!S99),ROUND(Regressions!S99, 1), NA())</f>
        <v>16.2</v>
      </c>
      <c r="R89" s="354">
        <f>IF(ISNUMBER(Regressions!T99),ROUND(Regressions!T99, 1), NA())</f>
        <v>10.1</v>
      </c>
      <c r="S89" s="355">
        <f>IF(ISNUMBER(Regressions!U99),ROUND(Regressions!U99, 1), NA())</f>
        <v>73.599999999999994</v>
      </c>
    </row>
    <row xmlns:x14ac="http://schemas.microsoft.com/office/spreadsheetml/2009/9/ac" r="90" hidden="true" x14ac:dyDescent="0.2">
      <c r="A90" s="340" t="str">
        <f>IF(ISBLANK(Regressions!A100), " ", Regressions!A100)</f>
        <v>Nigeria</v>
      </c>
      <c r="B90" s="341">
        <f>IF(ISBLANK(Regressions!B100), " ", Regressions!B100)</f>
        <v>2024</v>
      </c>
      <c r="C90" s="346" t="str">
        <f>IF(ISBLANK(Regressions!C100), " ", Regressions!C100)</f>
        <v>Rural</v>
      </c>
      <c r="D90" s="342" t="str">
        <f>IF(ISBLANK(Regressions!D100), " ", Regressions!D100)</f>
        <v> </v>
      </c>
      <c r="E90" s="219" t="e">
        <f>IF(ISNUMBER(Regressions!E100),ROUND(Regressions!E100, 1), NA())</f>
        <v>#N/A</v>
      </c>
      <c r="F90" s="343" t="e">
        <f>IF(ISNUMBER(Regressions!F100),ROUND(Regressions!F100, 1), NA())</f>
        <v>#N/A</v>
      </c>
      <c r="G90" s="241" t="e">
        <f>IF(ISNUMBER(Regressions!G100),ROUND(Regressions!G100, 1), NA())</f>
        <v>#N/A</v>
      </c>
      <c r="H90" s="344" t="e">
        <f>IF(ISNUMBER(Regressions!H100),ROUND(Regressions!H100, 1), NA())</f>
        <v>#N/A</v>
      </c>
      <c r="I90" s="242" t="e">
        <f>IF(ISNUMBER(Regressions!I100),ROUND(Regressions!I100, 1), NA())</f>
        <v>#N/A</v>
      </c>
      <c r="J90" s="345" t="e">
        <f>IF(ISNUMBER(Regressions!K100),ROUND(Regressions!K100, 1), NA())</f>
        <v>#N/A</v>
      </c>
      <c r="K90" s="343" t="e">
        <f>IF(ISNUMBER(Regressions!L100),ROUND(Regressions!L100, 1), NA())</f>
        <v>#N/A</v>
      </c>
      <c r="L90" s="243" t="e">
        <f>IF(ISNUMBER(Regressions!M100),ROUND(Regressions!M100, 1), NA())</f>
        <v>#N/A</v>
      </c>
      <c r="M90" s="344" t="e">
        <f>IF(ISNUMBER(Regressions!N100),ROUND(Regressions!N100, 1), NA())</f>
        <v>#N/A</v>
      </c>
      <c r="N90" s="242" t="e">
        <f>IF(ISNUMBER(Regressions!O100),ROUND(Regressions!O100, 1), NA())</f>
        <v>#N/A</v>
      </c>
      <c r="O90" s="345" t="e">
        <f>IF(ISNUMBER(Regressions!Q100),ROUND(Regressions!Q100, 1), NA())</f>
        <v>#N/A</v>
      </c>
      <c r="P90" s="343" t="e">
        <f>IF(ISNUMBER(Regressions!R100),ROUND(Regressions!R100, 1), NA())</f>
        <v>#N/A</v>
      </c>
      <c r="Q90" s="220" t="e">
        <f>IF(ISNUMBER(Regressions!S100),ROUND(Regressions!S100, 1), NA())</f>
        <v>#N/A</v>
      </c>
      <c r="R90" s="344" t="e">
        <f>IF(ISNUMBER(Regressions!T100),ROUND(Regressions!T100, 1), NA())</f>
        <v>#N/A</v>
      </c>
      <c r="S90" s="242" t="e">
        <f>IF(ISNUMBER(Regressions!U100),ROUND(Regressions!U100, 1), NA())</f>
        <v>#N/A</v>
      </c>
    </row>
    <row xmlns:x14ac="http://schemas.microsoft.com/office/spreadsheetml/2009/9/ac" r="91" hidden="true" x14ac:dyDescent="0.2">
      <c r="A91" s="340" t="str">
        <f>IF(ISBLANK(Regressions!A101), " ", Regressions!A101)</f>
        <v>Nigeria</v>
      </c>
      <c r="B91" s="341">
        <f>IF(ISBLANK(Regressions!B101), " ", Regressions!B101)</f>
        <v>2025</v>
      </c>
      <c r="C91" s="346" t="str">
        <f>IF(ISBLANK(Regressions!C101), " ", Regressions!C101)</f>
        <v>Rural</v>
      </c>
      <c r="D91" s="342" t="str">
        <f>IF(ISBLANK(Regressions!D101), " ", Regressions!D101)</f>
        <v> </v>
      </c>
      <c r="E91" s="219" t="e">
        <f>IF(ISNUMBER(Regressions!E101),ROUND(Regressions!E101, 1), NA())</f>
        <v>#N/A</v>
      </c>
      <c r="F91" s="343" t="e">
        <f>IF(ISNUMBER(Regressions!F101),ROUND(Regressions!F101, 1), NA())</f>
        <v>#N/A</v>
      </c>
      <c r="G91" s="241" t="e">
        <f>IF(ISNUMBER(Regressions!G101),ROUND(Regressions!G101, 1), NA())</f>
        <v>#N/A</v>
      </c>
      <c r="H91" s="344" t="e">
        <f>IF(ISNUMBER(Regressions!H101),ROUND(Regressions!H101, 1), NA())</f>
        <v>#N/A</v>
      </c>
      <c r="I91" s="242" t="e">
        <f>IF(ISNUMBER(Regressions!I101),ROUND(Regressions!I101, 1), NA())</f>
        <v>#N/A</v>
      </c>
      <c r="J91" s="345" t="e">
        <f>IF(ISNUMBER(Regressions!K101),ROUND(Regressions!K101, 1), NA())</f>
        <v>#N/A</v>
      </c>
      <c r="K91" s="343" t="e">
        <f>IF(ISNUMBER(Regressions!L101),ROUND(Regressions!L101, 1), NA())</f>
        <v>#N/A</v>
      </c>
      <c r="L91" s="243" t="e">
        <f>IF(ISNUMBER(Regressions!M101),ROUND(Regressions!M101, 1), NA())</f>
        <v>#N/A</v>
      </c>
      <c r="M91" s="344" t="e">
        <f>IF(ISNUMBER(Regressions!N101),ROUND(Regressions!N101, 1), NA())</f>
        <v>#N/A</v>
      </c>
      <c r="N91" s="242" t="e">
        <f>IF(ISNUMBER(Regressions!O101),ROUND(Regressions!O101, 1), NA())</f>
        <v>#N/A</v>
      </c>
      <c r="O91" s="345" t="e">
        <f>IF(ISNUMBER(Regressions!Q101),ROUND(Regressions!Q101, 1), NA())</f>
        <v>#N/A</v>
      </c>
      <c r="P91" s="343" t="e">
        <f>IF(ISNUMBER(Regressions!R101),ROUND(Regressions!R101, 1), NA())</f>
        <v>#N/A</v>
      </c>
      <c r="Q91" s="220" t="e">
        <f>IF(ISNUMBER(Regressions!S101),ROUND(Regressions!S101, 1), NA())</f>
        <v>#N/A</v>
      </c>
      <c r="R91" s="344" t="e">
        <f>IF(ISNUMBER(Regressions!T101),ROUND(Regressions!T101, 1), NA())</f>
        <v>#N/A</v>
      </c>
      <c r="S91" s="242" t="e">
        <f>IF(ISNUMBER(Regressions!U101),ROUND(Regressions!U101, 1), NA())</f>
        <v>#N/A</v>
      </c>
    </row>
    <row xmlns:x14ac="http://schemas.microsoft.com/office/spreadsheetml/2009/9/ac" r="92" hidden="true" x14ac:dyDescent="0.2">
      <c r="A92" s="340" t="str">
        <f>IF(ISBLANK(Regressions!A102), " ", Regressions!A102)</f>
        <v>Nigeria</v>
      </c>
      <c r="B92" s="341">
        <f>IF(ISBLANK(Regressions!B102), " ", Regressions!B102)</f>
        <v>2026</v>
      </c>
      <c r="C92" s="346" t="str">
        <f>IF(ISBLANK(Regressions!C102), " ", Regressions!C102)</f>
        <v>Rural</v>
      </c>
      <c r="D92" s="342" t="str">
        <f>IF(ISBLANK(Regressions!D102), " ", Regressions!D102)</f>
        <v> </v>
      </c>
      <c r="E92" s="219" t="e">
        <f>IF(ISNUMBER(Regressions!E102),ROUND(Regressions!E102, 1), NA())</f>
        <v>#N/A</v>
      </c>
      <c r="F92" s="343" t="e">
        <f>IF(ISNUMBER(Regressions!F102),ROUND(Regressions!F102, 1), NA())</f>
        <v>#N/A</v>
      </c>
      <c r="G92" s="241" t="e">
        <f>IF(ISNUMBER(Regressions!G102),ROUND(Regressions!G102, 1), NA())</f>
        <v>#N/A</v>
      </c>
      <c r="H92" s="344" t="e">
        <f>IF(ISNUMBER(Regressions!H102),ROUND(Regressions!H102, 1), NA())</f>
        <v>#N/A</v>
      </c>
      <c r="I92" s="242" t="e">
        <f>IF(ISNUMBER(Regressions!I102),ROUND(Regressions!I102, 1), NA())</f>
        <v>#N/A</v>
      </c>
      <c r="J92" s="345" t="e">
        <f>IF(ISNUMBER(Regressions!K102),ROUND(Regressions!K102, 1), NA())</f>
        <v>#N/A</v>
      </c>
      <c r="K92" s="343" t="e">
        <f>IF(ISNUMBER(Regressions!L102),ROUND(Regressions!L102, 1), NA())</f>
        <v>#N/A</v>
      </c>
      <c r="L92" s="243" t="e">
        <f>IF(ISNUMBER(Regressions!M102),ROUND(Regressions!M102, 1), NA())</f>
        <v>#N/A</v>
      </c>
      <c r="M92" s="344" t="e">
        <f>IF(ISNUMBER(Regressions!N102),ROUND(Regressions!N102, 1), NA())</f>
        <v>#N/A</v>
      </c>
      <c r="N92" s="242" t="e">
        <f>IF(ISNUMBER(Regressions!O102),ROUND(Regressions!O102, 1), NA())</f>
        <v>#N/A</v>
      </c>
      <c r="O92" s="345" t="e">
        <f>IF(ISNUMBER(Regressions!Q102),ROUND(Regressions!Q102, 1), NA())</f>
        <v>#N/A</v>
      </c>
      <c r="P92" s="343" t="e">
        <f>IF(ISNUMBER(Regressions!R102),ROUND(Regressions!R102, 1), NA())</f>
        <v>#N/A</v>
      </c>
      <c r="Q92" s="220" t="e">
        <f>IF(ISNUMBER(Regressions!S102),ROUND(Regressions!S102, 1), NA())</f>
        <v>#N/A</v>
      </c>
      <c r="R92" s="344" t="e">
        <f>IF(ISNUMBER(Regressions!T102),ROUND(Regressions!T102, 1), NA())</f>
        <v>#N/A</v>
      </c>
      <c r="S92" s="242" t="e">
        <f>IF(ISNUMBER(Regressions!U102),ROUND(Regressions!U102, 1), NA())</f>
        <v>#N/A</v>
      </c>
    </row>
    <row xmlns:x14ac="http://schemas.microsoft.com/office/spreadsheetml/2009/9/ac" r="93" hidden="true" x14ac:dyDescent="0.2">
      <c r="A93" s="340" t="str">
        <f>IF(ISBLANK(Regressions!A103), " ", Regressions!A103)</f>
        <v>Nigeria</v>
      </c>
      <c r="B93" s="341">
        <f>IF(ISBLANK(Regressions!B103), " ", Regressions!B103)</f>
        <v>2027</v>
      </c>
      <c r="C93" s="346" t="str">
        <f>IF(ISBLANK(Regressions!C103), " ", Regressions!C103)</f>
        <v>Rural</v>
      </c>
      <c r="D93" s="342" t="str">
        <f>IF(ISBLANK(Regressions!D103), " ", Regressions!D103)</f>
        <v> </v>
      </c>
      <c r="E93" s="219" t="e">
        <f>IF(ISNUMBER(Regressions!E103),ROUND(Regressions!E103, 1), NA())</f>
        <v>#N/A</v>
      </c>
      <c r="F93" s="343" t="e">
        <f>IF(ISNUMBER(Regressions!F103),ROUND(Regressions!F103, 1), NA())</f>
        <v>#N/A</v>
      </c>
      <c r="G93" s="241" t="e">
        <f>IF(ISNUMBER(Regressions!G103),ROUND(Regressions!G103, 1), NA())</f>
        <v>#N/A</v>
      </c>
      <c r="H93" s="344" t="e">
        <f>IF(ISNUMBER(Regressions!H103),ROUND(Regressions!H103, 1), NA())</f>
        <v>#N/A</v>
      </c>
      <c r="I93" s="242" t="e">
        <f>IF(ISNUMBER(Regressions!I103),ROUND(Regressions!I103, 1), NA())</f>
        <v>#N/A</v>
      </c>
      <c r="J93" s="345" t="e">
        <f>IF(ISNUMBER(Regressions!K103),ROUND(Regressions!K103, 1), NA())</f>
        <v>#N/A</v>
      </c>
      <c r="K93" s="343" t="e">
        <f>IF(ISNUMBER(Regressions!L103),ROUND(Regressions!L103, 1), NA())</f>
        <v>#N/A</v>
      </c>
      <c r="L93" s="243" t="e">
        <f>IF(ISNUMBER(Regressions!M103),ROUND(Regressions!M103, 1), NA())</f>
        <v>#N/A</v>
      </c>
      <c r="M93" s="344" t="e">
        <f>IF(ISNUMBER(Regressions!N103),ROUND(Regressions!N103, 1), NA())</f>
        <v>#N/A</v>
      </c>
      <c r="N93" s="242" t="e">
        <f>IF(ISNUMBER(Regressions!O103),ROUND(Regressions!O103, 1), NA())</f>
        <v>#N/A</v>
      </c>
      <c r="O93" s="345" t="e">
        <f>IF(ISNUMBER(Regressions!Q103),ROUND(Regressions!Q103, 1), NA())</f>
        <v>#N/A</v>
      </c>
      <c r="P93" s="343" t="e">
        <f>IF(ISNUMBER(Regressions!R103),ROUND(Regressions!R103, 1), NA())</f>
        <v>#N/A</v>
      </c>
      <c r="Q93" s="220" t="e">
        <f>IF(ISNUMBER(Regressions!S103),ROUND(Regressions!S103, 1), NA())</f>
        <v>#N/A</v>
      </c>
      <c r="R93" s="344" t="e">
        <f>IF(ISNUMBER(Regressions!T103),ROUND(Regressions!T103, 1), NA())</f>
        <v>#N/A</v>
      </c>
      <c r="S93" s="242" t="e">
        <f>IF(ISNUMBER(Regressions!U103),ROUND(Regressions!U103, 1), NA())</f>
        <v>#N/A</v>
      </c>
    </row>
    <row xmlns:x14ac="http://schemas.microsoft.com/office/spreadsheetml/2009/9/ac" r="94" hidden="true" x14ac:dyDescent="0.2">
      <c r="A94" s="340" t="str">
        <f>IF(ISBLANK(Regressions!A104), " ", Regressions!A104)</f>
        <v>Nigeria</v>
      </c>
      <c r="B94" s="341">
        <f>IF(ISBLANK(Regressions!B104), " ", Regressions!B104)</f>
        <v>2028</v>
      </c>
      <c r="C94" s="346" t="str">
        <f>IF(ISBLANK(Regressions!C104), " ", Regressions!C104)</f>
        <v>Rural</v>
      </c>
      <c r="D94" s="342" t="str">
        <f>IF(ISBLANK(Regressions!D104), " ", Regressions!D104)</f>
        <v> </v>
      </c>
      <c r="E94" s="219" t="e">
        <f>IF(ISNUMBER(Regressions!E104),ROUND(Regressions!E104, 1), NA())</f>
        <v>#N/A</v>
      </c>
      <c r="F94" s="343" t="e">
        <f>IF(ISNUMBER(Regressions!F104),ROUND(Regressions!F104, 1), NA())</f>
        <v>#N/A</v>
      </c>
      <c r="G94" s="241" t="e">
        <f>IF(ISNUMBER(Regressions!G104),ROUND(Regressions!G104, 1), NA())</f>
        <v>#N/A</v>
      </c>
      <c r="H94" s="344" t="e">
        <f>IF(ISNUMBER(Regressions!H104),ROUND(Regressions!H104, 1), NA())</f>
        <v>#N/A</v>
      </c>
      <c r="I94" s="242" t="e">
        <f>IF(ISNUMBER(Regressions!I104),ROUND(Regressions!I104, 1), NA())</f>
        <v>#N/A</v>
      </c>
      <c r="J94" s="345" t="e">
        <f>IF(ISNUMBER(Regressions!K104),ROUND(Regressions!K104, 1), NA())</f>
        <v>#N/A</v>
      </c>
      <c r="K94" s="343" t="e">
        <f>IF(ISNUMBER(Regressions!L104),ROUND(Regressions!L104, 1), NA())</f>
        <v>#N/A</v>
      </c>
      <c r="L94" s="243" t="e">
        <f>IF(ISNUMBER(Regressions!M104),ROUND(Regressions!M104, 1), NA())</f>
        <v>#N/A</v>
      </c>
      <c r="M94" s="344" t="e">
        <f>IF(ISNUMBER(Regressions!N104),ROUND(Regressions!N104, 1), NA())</f>
        <v>#N/A</v>
      </c>
      <c r="N94" s="242" t="e">
        <f>IF(ISNUMBER(Regressions!O104),ROUND(Regressions!O104, 1), NA())</f>
        <v>#N/A</v>
      </c>
      <c r="O94" s="345" t="e">
        <f>IF(ISNUMBER(Regressions!Q104),ROUND(Regressions!Q104, 1), NA())</f>
        <v>#N/A</v>
      </c>
      <c r="P94" s="343" t="e">
        <f>IF(ISNUMBER(Regressions!R104),ROUND(Regressions!R104, 1), NA())</f>
        <v>#N/A</v>
      </c>
      <c r="Q94" s="220" t="e">
        <f>IF(ISNUMBER(Regressions!S104),ROUND(Regressions!S104, 1), NA())</f>
        <v>#N/A</v>
      </c>
      <c r="R94" s="344" t="e">
        <f>IF(ISNUMBER(Regressions!T104),ROUND(Regressions!T104, 1), NA())</f>
        <v>#N/A</v>
      </c>
      <c r="S94" s="242" t="e">
        <f>IF(ISNUMBER(Regressions!U104),ROUND(Regressions!U104, 1), NA())</f>
        <v>#N/A</v>
      </c>
    </row>
    <row xmlns:x14ac="http://schemas.microsoft.com/office/spreadsheetml/2009/9/ac" r="95" hidden="true" x14ac:dyDescent="0.2">
      <c r="A95" s="340" t="str">
        <f>IF(ISBLANK(Regressions!A105), " ", Regressions!A105)</f>
        <v>Nigeria</v>
      </c>
      <c r="B95" s="341">
        <f>IF(ISBLANK(Regressions!B105), " ", Regressions!B105)</f>
        <v>2029</v>
      </c>
      <c r="C95" s="346" t="str">
        <f>IF(ISBLANK(Regressions!C105), " ", Regressions!C105)</f>
        <v>Rural</v>
      </c>
      <c r="D95" s="342" t="str">
        <f>IF(ISBLANK(Regressions!D105), " ", Regressions!D105)</f>
        <v> </v>
      </c>
      <c r="E95" s="219" t="e">
        <f>IF(ISNUMBER(Regressions!E105),ROUND(Regressions!E105, 1), NA())</f>
        <v>#N/A</v>
      </c>
      <c r="F95" s="343" t="e">
        <f>IF(ISNUMBER(Regressions!F105),ROUND(Regressions!F105, 1), NA())</f>
        <v>#N/A</v>
      </c>
      <c r="G95" s="241" t="e">
        <f>IF(ISNUMBER(Regressions!G105),ROUND(Regressions!G105, 1), NA())</f>
        <v>#N/A</v>
      </c>
      <c r="H95" s="344" t="e">
        <f>IF(ISNUMBER(Regressions!H105),ROUND(Regressions!H105, 1), NA())</f>
        <v>#N/A</v>
      </c>
      <c r="I95" s="242" t="e">
        <f>IF(ISNUMBER(Regressions!I105),ROUND(Regressions!I105, 1), NA())</f>
        <v>#N/A</v>
      </c>
      <c r="J95" s="345" t="e">
        <f>IF(ISNUMBER(Regressions!K105),ROUND(Regressions!K105, 1), NA())</f>
        <v>#N/A</v>
      </c>
      <c r="K95" s="343" t="e">
        <f>IF(ISNUMBER(Regressions!L105),ROUND(Regressions!L105, 1), NA())</f>
        <v>#N/A</v>
      </c>
      <c r="L95" s="243" t="e">
        <f>IF(ISNUMBER(Regressions!M105),ROUND(Regressions!M105, 1), NA())</f>
        <v>#N/A</v>
      </c>
      <c r="M95" s="344" t="e">
        <f>IF(ISNUMBER(Regressions!N105),ROUND(Regressions!N105, 1), NA())</f>
        <v>#N/A</v>
      </c>
      <c r="N95" s="242" t="e">
        <f>IF(ISNUMBER(Regressions!O105),ROUND(Regressions!O105, 1), NA())</f>
        <v>#N/A</v>
      </c>
      <c r="O95" s="345" t="e">
        <f>IF(ISNUMBER(Regressions!Q105),ROUND(Regressions!Q105, 1), NA())</f>
        <v>#N/A</v>
      </c>
      <c r="P95" s="343" t="e">
        <f>IF(ISNUMBER(Regressions!R105),ROUND(Regressions!R105, 1), NA())</f>
        <v>#N/A</v>
      </c>
      <c r="Q95" s="220" t="e">
        <f>IF(ISNUMBER(Regressions!S105),ROUND(Regressions!S105, 1), NA())</f>
        <v>#N/A</v>
      </c>
      <c r="R95" s="344" t="e">
        <f>IF(ISNUMBER(Regressions!T105),ROUND(Regressions!T105, 1), NA())</f>
        <v>#N/A</v>
      </c>
      <c r="S95" s="242" t="e">
        <f>IF(ISNUMBER(Regressions!U105),ROUND(Regressions!U105, 1), NA())</f>
        <v>#N/A</v>
      </c>
    </row>
    <row xmlns:x14ac="http://schemas.microsoft.com/office/spreadsheetml/2009/9/ac" r="96" hidden="true" x14ac:dyDescent="0.2">
      <c r="A96" s="340" t="str">
        <f>IF(ISBLANK(Regressions!A106), " ", Regressions!A106)</f>
        <v>Nigeria</v>
      </c>
      <c r="B96" s="341">
        <f>IF(ISBLANK(Regressions!B106), " ", Regressions!B106)</f>
        <v>2030</v>
      </c>
      <c r="C96" s="346" t="str">
        <f>IF(ISBLANK(Regressions!C106), " ", Regressions!C106)</f>
        <v>Rural</v>
      </c>
      <c r="D96" s="342" t="str">
        <f>IF(ISBLANK(Regressions!D106), " ", Regressions!D106)</f>
        <v> </v>
      </c>
      <c r="E96" s="219" t="e">
        <f>IF(ISNUMBER(Regressions!E106),ROUND(Regressions!E106, 1), NA())</f>
        <v>#N/A</v>
      </c>
      <c r="F96" s="343" t="e">
        <f>IF(ISNUMBER(Regressions!F106),ROUND(Regressions!F106, 1), NA())</f>
        <v>#N/A</v>
      </c>
      <c r="G96" s="241" t="e">
        <f>IF(ISNUMBER(Regressions!G106),ROUND(Regressions!G106, 1), NA())</f>
        <v>#N/A</v>
      </c>
      <c r="H96" s="344" t="e">
        <f>IF(ISNUMBER(Regressions!H106),ROUND(Regressions!H106, 1), NA())</f>
        <v>#N/A</v>
      </c>
      <c r="I96" s="242" t="e">
        <f>IF(ISNUMBER(Regressions!I106),ROUND(Regressions!I106, 1), NA())</f>
        <v>#N/A</v>
      </c>
      <c r="J96" s="345" t="e">
        <f>IF(ISNUMBER(Regressions!K106),ROUND(Regressions!K106, 1), NA())</f>
        <v>#N/A</v>
      </c>
      <c r="K96" s="343" t="e">
        <f>IF(ISNUMBER(Regressions!L106),ROUND(Regressions!L106, 1), NA())</f>
        <v>#N/A</v>
      </c>
      <c r="L96" s="243" t="e">
        <f>IF(ISNUMBER(Regressions!M106),ROUND(Regressions!M106, 1), NA())</f>
        <v>#N/A</v>
      </c>
      <c r="M96" s="344" t="e">
        <f>IF(ISNUMBER(Regressions!N106),ROUND(Regressions!N106, 1), NA())</f>
        <v>#N/A</v>
      </c>
      <c r="N96" s="242" t="e">
        <f>IF(ISNUMBER(Regressions!O106),ROUND(Regressions!O106, 1), NA())</f>
        <v>#N/A</v>
      </c>
      <c r="O96" s="345" t="e">
        <f>IF(ISNUMBER(Regressions!Q106),ROUND(Regressions!Q106, 1), NA())</f>
        <v>#N/A</v>
      </c>
      <c r="P96" s="343" t="e">
        <f>IF(ISNUMBER(Regressions!R106),ROUND(Regressions!R106, 1), NA())</f>
        <v>#N/A</v>
      </c>
      <c r="Q96" s="220" t="e">
        <f>IF(ISNUMBER(Regressions!S106),ROUND(Regressions!S106, 1), NA())</f>
        <v>#N/A</v>
      </c>
      <c r="R96" s="344" t="e">
        <f>IF(ISNUMBER(Regressions!T106),ROUND(Regressions!T106, 1), NA())</f>
        <v>#N/A</v>
      </c>
      <c r="S96" s="242" t="e">
        <f>IF(ISNUMBER(Regressions!U106),ROUND(Regressions!U106, 1), NA())</f>
        <v>#N/A</v>
      </c>
    </row>
    <row xmlns:x14ac="http://schemas.microsoft.com/office/spreadsheetml/2009/9/ac" r="97" x14ac:dyDescent="0.2">
      <c r="A97" s="340" t="str">
        <f>IF(ISBLANK(Regressions!A107), " ", Regressions!A107)</f>
        <v>Nigeria</v>
      </c>
      <c r="B97" s="341">
        <f>IF(ISBLANK(Regressions!B107), " ", Regressions!B107)</f>
        <v>2000</v>
      </c>
      <c r="C97" s="346" t="str">
        <f>IF(ISBLANK(Regressions!C107), " ", Regressions!C107)</f>
        <v>Pre-primary</v>
      </c>
      <c r="D97" s="342">
        <f>IF(ISBLANK(Regressions!D107), " ", Regressions!D107)</f>
        <v>3661439</v>
      </c>
      <c r="E97" s="219" t="e">
        <f>IF(ISNUMBER(Regressions!E107),ROUND(Regressions!E107, 1), NA())</f>
        <v>#N/A</v>
      </c>
      <c r="F97" s="343" t="e">
        <f>IF(ISNUMBER(Regressions!F107),ROUND(Regressions!F107, 1), NA())</f>
        <v>#N/A</v>
      </c>
      <c r="G97" s="241" t="e">
        <f>IF(ISNUMBER(Regressions!G107),ROUND(Regressions!G107, 1), NA())</f>
        <v>#N/A</v>
      </c>
      <c r="H97" s="344" t="e">
        <f>IF(ISNUMBER(Regressions!H107),ROUND(Regressions!H107, 1), NA())</f>
        <v>#N/A</v>
      </c>
      <c r="I97" s="242" t="e">
        <f>IF(ISNUMBER(Regressions!I107),ROUND(Regressions!I107, 1), NA())</f>
        <v>#N/A</v>
      </c>
      <c r="J97" s="345" t="e">
        <f>IF(ISNUMBER(Regressions!K107),ROUND(Regressions!K107, 1), NA())</f>
        <v>#N/A</v>
      </c>
      <c r="K97" s="343" t="e">
        <f>IF(ISNUMBER(Regressions!L107),ROUND(Regressions!L107, 1), NA())</f>
        <v>#N/A</v>
      </c>
      <c r="L97" s="243" t="e">
        <f>IF(ISNUMBER(Regressions!M107),ROUND(Regressions!M107, 1), NA())</f>
        <v>#N/A</v>
      </c>
      <c r="M97" s="344" t="e">
        <f>IF(ISNUMBER(Regressions!N107),ROUND(Regressions!N107, 1), NA())</f>
        <v>#N/A</v>
      </c>
      <c r="N97" s="242" t="e">
        <f>IF(ISNUMBER(Regressions!O107),ROUND(Regressions!O107, 1), NA())</f>
        <v>#N/A</v>
      </c>
      <c r="O97" s="345" t="e">
        <f>IF(ISNUMBER(Regressions!Q107),ROUND(Regressions!Q107, 1), NA())</f>
        <v>#N/A</v>
      </c>
      <c r="P97" s="343" t="e">
        <f>IF(ISNUMBER(Regressions!R107),ROUND(Regressions!R107, 1), NA())</f>
        <v>#N/A</v>
      </c>
      <c r="Q97" s="220" t="e">
        <f>IF(ISNUMBER(Regressions!S107),ROUND(Regressions!S107, 1), NA())</f>
        <v>#N/A</v>
      </c>
      <c r="R97" s="344" t="e">
        <f>IF(ISNUMBER(Regressions!T107),ROUND(Regressions!T107, 1), NA())</f>
        <v>#N/A</v>
      </c>
      <c r="S97" s="242" t="e">
        <f>IF(ISNUMBER(Regressions!U107),ROUND(Regressions!U107, 1), NA())</f>
        <v>#N/A</v>
      </c>
    </row>
    <row xmlns:x14ac="http://schemas.microsoft.com/office/spreadsheetml/2009/9/ac" r="98" x14ac:dyDescent="0.2">
      <c r="A98" s="340" t="str">
        <f>IF(ISBLANK(Regressions!A108), " ", Regressions!A108)</f>
        <v>Nigeria</v>
      </c>
      <c r="B98" s="341">
        <f>IF(ISBLANK(Regressions!B108), " ", Regressions!B108)</f>
        <v>2001</v>
      </c>
      <c r="C98" s="346" t="str">
        <f>IF(ISBLANK(Regressions!C108), " ", Regressions!C108)</f>
        <v>Pre-primary</v>
      </c>
      <c r="D98" s="342">
        <f>IF(ISBLANK(Regressions!D108), " ", Regressions!D108)</f>
        <v>3767951</v>
      </c>
      <c r="E98" s="219" t="e">
        <f>IF(ISNUMBER(Regressions!E108),ROUND(Regressions!E108, 1), NA())</f>
        <v>#N/A</v>
      </c>
      <c r="F98" s="343" t="e">
        <f>IF(ISNUMBER(Regressions!F108),ROUND(Regressions!F108, 1), NA())</f>
        <v>#N/A</v>
      </c>
      <c r="G98" s="241" t="e">
        <f>IF(ISNUMBER(Regressions!G108),ROUND(Regressions!G108, 1), NA())</f>
        <v>#N/A</v>
      </c>
      <c r="H98" s="344" t="e">
        <f>IF(ISNUMBER(Regressions!H108),ROUND(Regressions!H108, 1), NA())</f>
        <v>#N/A</v>
      </c>
      <c r="I98" s="242" t="e">
        <f>IF(ISNUMBER(Regressions!I108),ROUND(Regressions!I108, 1), NA())</f>
        <v>#N/A</v>
      </c>
      <c r="J98" s="345" t="e">
        <f>IF(ISNUMBER(Regressions!K108),ROUND(Regressions!K108, 1), NA())</f>
        <v>#N/A</v>
      </c>
      <c r="K98" s="343" t="e">
        <f>IF(ISNUMBER(Regressions!L108),ROUND(Regressions!L108, 1), NA())</f>
        <v>#N/A</v>
      </c>
      <c r="L98" s="243" t="e">
        <f>IF(ISNUMBER(Regressions!M108),ROUND(Regressions!M108, 1), NA())</f>
        <v>#N/A</v>
      </c>
      <c r="M98" s="344" t="e">
        <f>IF(ISNUMBER(Regressions!N108),ROUND(Regressions!N108, 1), NA())</f>
        <v>#N/A</v>
      </c>
      <c r="N98" s="242" t="e">
        <f>IF(ISNUMBER(Regressions!O108),ROUND(Regressions!O108, 1), NA())</f>
        <v>#N/A</v>
      </c>
      <c r="O98" s="345" t="e">
        <f>IF(ISNUMBER(Regressions!Q108),ROUND(Regressions!Q108, 1), NA())</f>
        <v>#N/A</v>
      </c>
      <c r="P98" s="343" t="e">
        <f>IF(ISNUMBER(Regressions!R108),ROUND(Regressions!R108, 1), NA())</f>
        <v>#N/A</v>
      </c>
      <c r="Q98" s="220" t="e">
        <f>IF(ISNUMBER(Regressions!S108),ROUND(Regressions!S108, 1), NA())</f>
        <v>#N/A</v>
      </c>
      <c r="R98" s="344" t="e">
        <f>IF(ISNUMBER(Regressions!T108),ROUND(Regressions!T108, 1), NA())</f>
        <v>#N/A</v>
      </c>
      <c r="S98" s="242" t="e">
        <f>IF(ISNUMBER(Regressions!U108),ROUND(Regressions!U108, 1), NA())</f>
        <v>#N/A</v>
      </c>
    </row>
    <row xmlns:x14ac="http://schemas.microsoft.com/office/spreadsheetml/2009/9/ac" r="99" x14ac:dyDescent="0.2">
      <c r="A99" s="340" t="str">
        <f>IF(ISBLANK(Regressions!A109), " ", Regressions!A109)</f>
        <v>Nigeria</v>
      </c>
      <c r="B99" s="341">
        <f>IF(ISBLANK(Regressions!B109), " ", Regressions!B109)</f>
        <v>2002</v>
      </c>
      <c r="C99" s="346" t="str">
        <f>IF(ISBLANK(Regressions!C109), " ", Regressions!C109)</f>
        <v>Pre-primary</v>
      </c>
      <c r="D99" s="342">
        <f>IF(ISBLANK(Regressions!D109), " ", Regressions!D109)</f>
        <v>3864053</v>
      </c>
      <c r="E99" s="219" t="e">
        <f>IF(ISNUMBER(Regressions!E109),ROUND(Regressions!E109, 1), NA())</f>
        <v>#N/A</v>
      </c>
      <c r="F99" s="343" t="e">
        <f>IF(ISNUMBER(Regressions!F109),ROUND(Regressions!F109, 1), NA())</f>
        <v>#N/A</v>
      </c>
      <c r="G99" s="241" t="e">
        <f>IF(ISNUMBER(Regressions!G109),ROUND(Regressions!G109, 1), NA())</f>
        <v>#N/A</v>
      </c>
      <c r="H99" s="344" t="e">
        <f>IF(ISNUMBER(Regressions!H109),ROUND(Regressions!H109, 1), NA())</f>
        <v>#N/A</v>
      </c>
      <c r="I99" s="242" t="e">
        <f>IF(ISNUMBER(Regressions!I109),ROUND(Regressions!I109, 1), NA())</f>
        <v>#N/A</v>
      </c>
      <c r="J99" s="345" t="e">
        <f>IF(ISNUMBER(Regressions!K109),ROUND(Regressions!K109, 1), NA())</f>
        <v>#N/A</v>
      </c>
      <c r="K99" s="343" t="e">
        <f>IF(ISNUMBER(Regressions!L109),ROUND(Regressions!L109, 1), NA())</f>
        <v>#N/A</v>
      </c>
      <c r="L99" s="243" t="e">
        <f>IF(ISNUMBER(Regressions!M109),ROUND(Regressions!M109, 1), NA())</f>
        <v>#N/A</v>
      </c>
      <c r="M99" s="344" t="e">
        <f>IF(ISNUMBER(Regressions!N109),ROUND(Regressions!N109, 1), NA())</f>
        <v>#N/A</v>
      </c>
      <c r="N99" s="242" t="e">
        <f>IF(ISNUMBER(Regressions!O109),ROUND(Regressions!O109, 1), NA())</f>
        <v>#N/A</v>
      </c>
      <c r="O99" s="345" t="e">
        <f>IF(ISNUMBER(Regressions!Q109),ROUND(Regressions!Q109, 1), NA())</f>
        <v>#N/A</v>
      </c>
      <c r="P99" s="343" t="e">
        <f>IF(ISNUMBER(Regressions!R109),ROUND(Regressions!R109, 1), NA())</f>
        <v>#N/A</v>
      </c>
      <c r="Q99" s="220" t="e">
        <f>IF(ISNUMBER(Regressions!S109),ROUND(Regressions!S109, 1), NA())</f>
        <v>#N/A</v>
      </c>
      <c r="R99" s="344" t="e">
        <f>IF(ISNUMBER(Regressions!T109),ROUND(Regressions!T109, 1), NA())</f>
        <v>#N/A</v>
      </c>
      <c r="S99" s="242" t="e">
        <f>IF(ISNUMBER(Regressions!U109),ROUND(Regressions!U109, 1), NA())</f>
        <v>#N/A</v>
      </c>
    </row>
    <row xmlns:x14ac="http://schemas.microsoft.com/office/spreadsheetml/2009/9/ac" r="100" x14ac:dyDescent="0.2">
      <c r="A100" s="340" t="str">
        <f>IF(ISBLANK(Regressions!A110), " ", Regressions!A110)</f>
        <v>Nigeria</v>
      </c>
      <c r="B100" s="341">
        <f>IF(ISBLANK(Regressions!B110), " ", Regressions!B110)</f>
        <v>2003</v>
      </c>
      <c r="C100" s="346" t="str">
        <f>IF(ISBLANK(Regressions!C110), " ", Regressions!C110)</f>
        <v>Pre-primary</v>
      </c>
      <c r="D100" s="342">
        <f>IF(ISBLANK(Regressions!D110), " ", Regressions!D110)</f>
        <v>3951798</v>
      </c>
      <c r="E100" s="219" t="e">
        <f>IF(ISNUMBER(Regressions!E110),ROUND(Regressions!E110, 1), NA())</f>
        <v>#N/A</v>
      </c>
      <c r="F100" s="343" t="e">
        <f>IF(ISNUMBER(Regressions!F110),ROUND(Regressions!F110, 1), NA())</f>
        <v>#N/A</v>
      </c>
      <c r="G100" s="241" t="e">
        <f>IF(ISNUMBER(Regressions!G110),ROUND(Regressions!G110, 1), NA())</f>
        <v>#N/A</v>
      </c>
      <c r="H100" s="344" t="e">
        <f>IF(ISNUMBER(Regressions!H110),ROUND(Regressions!H110, 1), NA())</f>
        <v>#N/A</v>
      </c>
      <c r="I100" s="242" t="e">
        <f>IF(ISNUMBER(Regressions!I110),ROUND(Regressions!I110, 1), NA())</f>
        <v>#N/A</v>
      </c>
      <c r="J100" s="345" t="e">
        <f>IF(ISNUMBER(Regressions!K110),ROUND(Regressions!K110, 1), NA())</f>
        <v>#N/A</v>
      </c>
      <c r="K100" s="343" t="e">
        <f>IF(ISNUMBER(Regressions!L110),ROUND(Regressions!L110, 1), NA())</f>
        <v>#N/A</v>
      </c>
      <c r="L100" s="243" t="e">
        <f>IF(ISNUMBER(Regressions!M110),ROUND(Regressions!M110, 1), NA())</f>
        <v>#N/A</v>
      </c>
      <c r="M100" s="344" t="e">
        <f>IF(ISNUMBER(Regressions!N110),ROUND(Regressions!N110, 1), NA())</f>
        <v>#N/A</v>
      </c>
      <c r="N100" s="242" t="e">
        <f>IF(ISNUMBER(Regressions!O110),ROUND(Regressions!O110, 1), NA())</f>
        <v>#N/A</v>
      </c>
      <c r="O100" s="345" t="e">
        <f>IF(ISNUMBER(Regressions!Q110),ROUND(Regressions!Q110, 1), NA())</f>
        <v>#N/A</v>
      </c>
      <c r="P100" s="343" t="e">
        <f>IF(ISNUMBER(Regressions!R110),ROUND(Regressions!R110, 1), NA())</f>
        <v>#N/A</v>
      </c>
      <c r="Q100" s="220" t="e">
        <f>IF(ISNUMBER(Regressions!S110),ROUND(Regressions!S110, 1), NA())</f>
        <v>#N/A</v>
      </c>
      <c r="R100" s="344" t="e">
        <f>IF(ISNUMBER(Regressions!T110),ROUND(Regressions!T110, 1), NA())</f>
        <v>#N/A</v>
      </c>
      <c r="S100" s="242" t="e">
        <f>IF(ISNUMBER(Regressions!U110),ROUND(Regressions!U110, 1), NA())</f>
        <v>#N/A</v>
      </c>
    </row>
    <row xmlns:x14ac="http://schemas.microsoft.com/office/spreadsheetml/2009/9/ac" r="101" x14ac:dyDescent="0.2">
      <c r="A101" s="340" t="str">
        <f>IF(ISBLANK(Regressions!A111), " ", Regressions!A111)</f>
        <v>Nigeria</v>
      </c>
      <c r="B101" s="341">
        <f>IF(ISBLANK(Regressions!B111), " ", Regressions!B111)</f>
        <v>2004</v>
      </c>
      <c r="C101" s="346" t="str">
        <f>IF(ISBLANK(Regressions!C111), " ", Regressions!C111)</f>
        <v>Pre-primary</v>
      </c>
      <c r="D101" s="342">
        <f>IF(ISBLANK(Regressions!D111), " ", Regressions!D111)</f>
        <v>4050478</v>
      </c>
      <c r="E101" s="219" t="e">
        <f>IF(ISNUMBER(Regressions!E111),ROUND(Regressions!E111, 1), NA())</f>
        <v>#N/A</v>
      </c>
      <c r="F101" s="343" t="e">
        <f>IF(ISNUMBER(Regressions!F111),ROUND(Regressions!F111, 1), NA())</f>
        <v>#N/A</v>
      </c>
      <c r="G101" s="241" t="e">
        <f>IF(ISNUMBER(Regressions!G111),ROUND(Regressions!G111, 1), NA())</f>
        <v>#N/A</v>
      </c>
      <c r="H101" s="344" t="e">
        <f>IF(ISNUMBER(Regressions!H111),ROUND(Regressions!H111, 1), NA())</f>
        <v>#N/A</v>
      </c>
      <c r="I101" s="242" t="e">
        <f>IF(ISNUMBER(Regressions!I111),ROUND(Regressions!I111, 1), NA())</f>
        <v>#N/A</v>
      </c>
      <c r="J101" s="345" t="e">
        <f>IF(ISNUMBER(Regressions!K111),ROUND(Regressions!K111, 1), NA())</f>
        <v>#N/A</v>
      </c>
      <c r="K101" s="343" t="e">
        <f>IF(ISNUMBER(Regressions!L111),ROUND(Regressions!L111, 1), NA())</f>
        <v>#N/A</v>
      </c>
      <c r="L101" s="243" t="e">
        <f>IF(ISNUMBER(Regressions!M111),ROUND(Regressions!M111, 1), NA())</f>
        <v>#N/A</v>
      </c>
      <c r="M101" s="344" t="e">
        <f>IF(ISNUMBER(Regressions!N111),ROUND(Regressions!N111, 1), NA())</f>
        <v>#N/A</v>
      </c>
      <c r="N101" s="242" t="e">
        <f>IF(ISNUMBER(Regressions!O111),ROUND(Regressions!O111, 1), NA())</f>
        <v>#N/A</v>
      </c>
      <c r="O101" s="345" t="e">
        <f>IF(ISNUMBER(Regressions!Q111),ROUND(Regressions!Q111, 1), NA())</f>
        <v>#N/A</v>
      </c>
      <c r="P101" s="343" t="e">
        <f>IF(ISNUMBER(Regressions!R111),ROUND(Regressions!R111, 1), NA())</f>
        <v>#N/A</v>
      </c>
      <c r="Q101" s="220" t="e">
        <f>IF(ISNUMBER(Regressions!S111),ROUND(Regressions!S111, 1), NA())</f>
        <v>#N/A</v>
      </c>
      <c r="R101" s="344" t="e">
        <f>IF(ISNUMBER(Regressions!T111),ROUND(Regressions!T111, 1), NA())</f>
        <v>#N/A</v>
      </c>
      <c r="S101" s="242" t="e">
        <f>IF(ISNUMBER(Regressions!U111),ROUND(Regressions!U111, 1), NA())</f>
        <v>#N/A</v>
      </c>
    </row>
    <row xmlns:x14ac="http://schemas.microsoft.com/office/spreadsheetml/2009/9/ac" r="102" x14ac:dyDescent="0.2">
      <c r="A102" s="340" t="str">
        <f>IF(ISBLANK(Regressions!A112), " ", Regressions!A112)</f>
        <v>Nigeria</v>
      </c>
      <c r="B102" s="341">
        <f>IF(ISBLANK(Regressions!B112), " ", Regressions!B112)</f>
        <v>2005</v>
      </c>
      <c r="C102" s="346" t="str">
        <f>IF(ISBLANK(Regressions!C112), " ", Regressions!C112)</f>
        <v>Pre-primary</v>
      </c>
      <c r="D102" s="342">
        <f>IF(ISBLANK(Regressions!D112), " ", Regressions!D112)</f>
        <v>4219623</v>
      </c>
      <c r="E102" s="219" t="e">
        <f>IF(ISNUMBER(Regressions!E112),ROUND(Regressions!E112, 1), NA())</f>
        <v>#N/A</v>
      </c>
      <c r="F102" s="343" t="e">
        <f>IF(ISNUMBER(Regressions!F112),ROUND(Regressions!F112, 1), NA())</f>
        <v>#N/A</v>
      </c>
      <c r="G102" s="241" t="e">
        <f>IF(ISNUMBER(Regressions!G112),ROUND(Regressions!G112, 1), NA())</f>
        <v>#N/A</v>
      </c>
      <c r="H102" s="344" t="e">
        <f>IF(ISNUMBER(Regressions!H112),ROUND(Regressions!H112, 1), NA())</f>
        <v>#N/A</v>
      </c>
      <c r="I102" s="242" t="e">
        <f>IF(ISNUMBER(Regressions!I112),ROUND(Regressions!I112, 1), NA())</f>
        <v>#N/A</v>
      </c>
      <c r="J102" s="345" t="e">
        <f>IF(ISNUMBER(Regressions!K112),ROUND(Regressions!K112, 1), NA())</f>
        <v>#N/A</v>
      </c>
      <c r="K102" s="343" t="e">
        <f>IF(ISNUMBER(Regressions!L112),ROUND(Regressions!L112, 1), NA())</f>
        <v>#N/A</v>
      </c>
      <c r="L102" s="243" t="e">
        <f>IF(ISNUMBER(Regressions!M112),ROUND(Regressions!M112, 1), NA())</f>
        <v>#N/A</v>
      </c>
      <c r="M102" s="344" t="e">
        <f>IF(ISNUMBER(Regressions!N112),ROUND(Regressions!N112, 1), NA())</f>
        <v>#N/A</v>
      </c>
      <c r="N102" s="242" t="e">
        <f>IF(ISNUMBER(Regressions!O112),ROUND(Regressions!O112, 1), NA())</f>
        <v>#N/A</v>
      </c>
      <c r="O102" s="345" t="e">
        <f>IF(ISNUMBER(Regressions!Q112),ROUND(Regressions!Q112, 1), NA())</f>
        <v>#N/A</v>
      </c>
      <c r="P102" s="343" t="e">
        <f>IF(ISNUMBER(Regressions!R112),ROUND(Regressions!R112, 1), NA())</f>
        <v>#N/A</v>
      </c>
      <c r="Q102" s="220" t="e">
        <f>IF(ISNUMBER(Regressions!S112),ROUND(Regressions!S112, 1), NA())</f>
        <v>#N/A</v>
      </c>
      <c r="R102" s="344" t="e">
        <f>IF(ISNUMBER(Regressions!T112),ROUND(Regressions!T112, 1), NA())</f>
        <v>#N/A</v>
      </c>
      <c r="S102" s="242" t="e">
        <f>IF(ISNUMBER(Regressions!U112),ROUND(Regressions!U112, 1), NA())</f>
        <v>#N/A</v>
      </c>
    </row>
    <row xmlns:x14ac="http://schemas.microsoft.com/office/spreadsheetml/2009/9/ac" r="103" x14ac:dyDescent="0.2">
      <c r="A103" s="340" t="str">
        <f>IF(ISBLANK(Regressions!A113), " ", Regressions!A113)</f>
        <v>Nigeria</v>
      </c>
      <c r="B103" s="341">
        <f>IF(ISBLANK(Regressions!B113), " ", Regressions!B113)</f>
        <v>2006</v>
      </c>
      <c r="C103" s="346" t="str">
        <f>IF(ISBLANK(Regressions!C113), " ", Regressions!C113)</f>
        <v>Pre-primary</v>
      </c>
      <c r="D103" s="342">
        <f>IF(ISBLANK(Regressions!D113), " ", Regressions!D113)</f>
        <v>4385712</v>
      </c>
      <c r="E103" s="219" t="e">
        <f>IF(ISNUMBER(Regressions!E113),ROUND(Regressions!E113, 1), NA())</f>
        <v>#N/A</v>
      </c>
      <c r="F103" s="343" t="e">
        <f>IF(ISNUMBER(Regressions!F113),ROUND(Regressions!F113, 1), NA())</f>
        <v>#N/A</v>
      </c>
      <c r="G103" s="241" t="e">
        <f>IF(ISNUMBER(Regressions!G113),ROUND(Regressions!G113, 1), NA())</f>
        <v>#N/A</v>
      </c>
      <c r="H103" s="344" t="e">
        <f>IF(ISNUMBER(Regressions!H113),ROUND(Regressions!H113, 1), NA())</f>
        <v>#N/A</v>
      </c>
      <c r="I103" s="242" t="e">
        <f>IF(ISNUMBER(Regressions!I113),ROUND(Regressions!I113, 1), NA())</f>
        <v>#N/A</v>
      </c>
      <c r="J103" s="345" t="e">
        <f>IF(ISNUMBER(Regressions!K113),ROUND(Regressions!K113, 1), NA())</f>
        <v>#N/A</v>
      </c>
      <c r="K103" s="343" t="e">
        <f>IF(ISNUMBER(Regressions!L113),ROUND(Regressions!L113, 1), NA())</f>
        <v>#N/A</v>
      </c>
      <c r="L103" s="243" t="e">
        <f>IF(ISNUMBER(Regressions!M113),ROUND(Regressions!M113, 1), NA())</f>
        <v>#N/A</v>
      </c>
      <c r="M103" s="344" t="e">
        <f>IF(ISNUMBER(Regressions!N113),ROUND(Regressions!N113, 1), NA())</f>
        <v>#N/A</v>
      </c>
      <c r="N103" s="242" t="e">
        <f>IF(ISNUMBER(Regressions!O113),ROUND(Regressions!O113, 1), NA())</f>
        <v>#N/A</v>
      </c>
      <c r="O103" s="345" t="e">
        <f>IF(ISNUMBER(Regressions!Q113),ROUND(Regressions!Q113, 1), NA())</f>
        <v>#N/A</v>
      </c>
      <c r="P103" s="343" t="e">
        <f>IF(ISNUMBER(Regressions!R113),ROUND(Regressions!R113, 1), NA())</f>
        <v>#N/A</v>
      </c>
      <c r="Q103" s="220" t="e">
        <f>IF(ISNUMBER(Regressions!S113),ROUND(Regressions!S113, 1), NA())</f>
        <v>#N/A</v>
      </c>
      <c r="R103" s="344" t="e">
        <f>IF(ISNUMBER(Regressions!T113),ROUND(Regressions!T113, 1), NA())</f>
        <v>#N/A</v>
      </c>
      <c r="S103" s="242" t="e">
        <f>IF(ISNUMBER(Regressions!U113),ROUND(Regressions!U113, 1), NA())</f>
        <v>#N/A</v>
      </c>
    </row>
    <row xmlns:x14ac="http://schemas.microsoft.com/office/spreadsheetml/2009/9/ac" r="104" x14ac:dyDescent="0.2">
      <c r="A104" s="340" t="str">
        <f>IF(ISBLANK(Regressions!A114), " ", Regressions!A114)</f>
        <v>Nigeria</v>
      </c>
      <c r="B104" s="341">
        <f>IF(ISBLANK(Regressions!B114), " ", Regressions!B114)</f>
        <v>2007</v>
      </c>
      <c r="C104" s="346" t="str">
        <f>IF(ISBLANK(Regressions!C114), " ", Regressions!C114)</f>
        <v>Pre-primary</v>
      </c>
      <c r="D104" s="342">
        <f>IF(ISBLANK(Regressions!D114), " ", Regressions!D114)</f>
        <v>4539729</v>
      </c>
      <c r="E104" s="219" t="e">
        <f>IF(ISNUMBER(Regressions!E114),ROUND(Regressions!E114, 1), NA())</f>
        <v>#N/A</v>
      </c>
      <c r="F104" s="343" t="e">
        <f>IF(ISNUMBER(Regressions!F114),ROUND(Regressions!F114, 1), NA())</f>
        <v>#N/A</v>
      </c>
      <c r="G104" s="241" t="e">
        <f>IF(ISNUMBER(Regressions!G114),ROUND(Regressions!G114, 1), NA())</f>
        <v>#N/A</v>
      </c>
      <c r="H104" s="344" t="e">
        <f>IF(ISNUMBER(Regressions!H114),ROUND(Regressions!H114, 1), NA())</f>
        <v>#N/A</v>
      </c>
      <c r="I104" s="242" t="e">
        <f>IF(ISNUMBER(Regressions!I114),ROUND(Regressions!I114, 1), NA())</f>
        <v>#N/A</v>
      </c>
      <c r="J104" s="345" t="e">
        <f>IF(ISNUMBER(Regressions!K114),ROUND(Regressions!K114, 1), NA())</f>
        <v>#N/A</v>
      </c>
      <c r="K104" s="343" t="e">
        <f>IF(ISNUMBER(Regressions!L114),ROUND(Regressions!L114, 1), NA())</f>
        <v>#N/A</v>
      </c>
      <c r="L104" s="243" t="e">
        <f>IF(ISNUMBER(Regressions!M114),ROUND(Regressions!M114, 1), NA())</f>
        <v>#N/A</v>
      </c>
      <c r="M104" s="344" t="e">
        <f>IF(ISNUMBER(Regressions!N114),ROUND(Regressions!N114, 1), NA())</f>
        <v>#N/A</v>
      </c>
      <c r="N104" s="242" t="e">
        <f>IF(ISNUMBER(Regressions!O114),ROUND(Regressions!O114, 1), NA())</f>
        <v>#N/A</v>
      </c>
      <c r="O104" s="345" t="e">
        <f>IF(ISNUMBER(Regressions!Q114),ROUND(Regressions!Q114, 1), NA())</f>
        <v>#N/A</v>
      </c>
      <c r="P104" s="343" t="e">
        <f>IF(ISNUMBER(Regressions!R114),ROUND(Regressions!R114, 1), NA())</f>
        <v>#N/A</v>
      </c>
      <c r="Q104" s="220" t="e">
        <f>IF(ISNUMBER(Regressions!S114),ROUND(Regressions!S114, 1), NA())</f>
        <v>#N/A</v>
      </c>
      <c r="R104" s="344" t="e">
        <f>IF(ISNUMBER(Regressions!T114),ROUND(Regressions!T114, 1), NA())</f>
        <v>#N/A</v>
      </c>
      <c r="S104" s="242" t="e">
        <f>IF(ISNUMBER(Regressions!U114),ROUND(Regressions!U114, 1), NA())</f>
        <v>#N/A</v>
      </c>
    </row>
    <row xmlns:x14ac="http://schemas.microsoft.com/office/spreadsheetml/2009/9/ac" r="105" x14ac:dyDescent="0.2">
      <c r="A105" s="340" t="str">
        <f>IF(ISBLANK(Regressions!A115), " ", Regressions!A115)</f>
        <v>Nigeria</v>
      </c>
      <c r="B105" s="341">
        <f>IF(ISBLANK(Regressions!B115), " ", Regressions!B115)</f>
        <v>2008</v>
      </c>
      <c r="C105" s="346" t="str">
        <f>IF(ISBLANK(Regressions!C115), " ", Regressions!C115)</f>
        <v>Pre-primary</v>
      </c>
      <c r="D105" s="342">
        <f>IF(ISBLANK(Regressions!D115), " ", Regressions!D115)</f>
        <v>4695225</v>
      </c>
      <c r="E105" s="219" t="e">
        <f>IF(ISNUMBER(Regressions!E115),ROUND(Regressions!E115, 1), NA())</f>
        <v>#N/A</v>
      </c>
      <c r="F105" s="343" t="e">
        <f>IF(ISNUMBER(Regressions!F115),ROUND(Regressions!F115, 1), NA())</f>
        <v>#N/A</v>
      </c>
      <c r="G105" s="241" t="e">
        <f>IF(ISNUMBER(Regressions!G115),ROUND(Regressions!G115, 1), NA())</f>
        <v>#N/A</v>
      </c>
      <c r="H105" s="344" t="e">
        <f>IF(ISNUMBER(Regressions!H115),ROUND(Regressions!H115, 1), NA())</f>
        <v>#N/A</v>
      </c>
      <c r="I105" s="242" t="e">
        <f>IF(ISNUMBER(Regressions!I115),ROUND(Regressions!I115, 1), NA())</f>
        <v>#N/A</v>
      </c>
      <c r="J105" s="345" t="e">
        <f>IF(ISNUMBER(Regressions!K115),ROUND(Regressions!K115, 1), NA())</f>
        <v>#N/A</v>
      </c>
      <c r="K105" s="343" t="e">
        <f>IF(ISNUMBER(Regressions!L115),ROUND(Regressions!L115, 1), NA())</f>
        <v>#N/A</v>
      </c>
      <c r="L105" s="243" t="e">
        <f>IF(ISNUMBER(Regressions!M115),ROUND(Regressions!M115, 1), NA())</f>
        <v>#N/A</v>
      </c>
      <c r="M105" s="344" t="e">
        <f>IF(ISNUMBER(Regressions!N115),ROUND(Regressions!N115, 1), NA())</f>
        <v>#N/A</v>
      </c>
      <c r="N105" s="242" t="e">
        <f>IF(ISNUMBER(Regressions!O115),ROUND(Regressions!O115, 1), NA())</f>
        <v>#N/A</v>
      </c>
      <c r="O105" s="345" t="e">
        <f>IF(ISNUMBER(Regressions!Q115),ROUND(Regressions!Q115, 1), NA())</f>
        <v>#N/A</v>
      </c>
      <c r="P105" s="343" t="e">
        <f>IF(ISNUMBER(Regressions!R115),ROUND(Regressions!R115, 1), NA())</f>
        <v>#N/A</v>
      </c>
      <c r="Q105" s="220" t="e">
        <f>IF(ISNUMBER(Regressions!S115),ROUND(Regressions!S115, 1), NA())</f>
        <v>#N/A</v>
      </c>
      <c r="R105" s="344" t="e">
        <f>IF(ISNUMBER(Regressions!T115),ROUND(Regressions!T115, 1), NA())</f>
        <v>#N/A</v>
      </c>
      <c r="S105" s="242" t="e">
        <f>IF(ISNUMBER(Regressions!U115),ROUND(Regressions!U115, 1), NA())</f>
        <v>#N/A</v>
      </c>
    </row>
    <row xmlns:x14ac="http://schemas.microsoft.com/office/spreadsheetml/2009/9/ac" r="106" x14ac:dyDescent="0.2">
      <c r="A106" s="340" t="str">
        <f>IF(ISBLANK(Regressions!A116), " ", Regressions!A116)</f>
        <v>Nigeria</v>
      </c>
      <c r="B106" s="341">
        <f>IF(ISBLANK(Regressions!B116), " ", Regressions!B116)</f>
        <v>2009</v>
      </c>
      <c r="C106" s="346" t="str">
        <f>IF(ISBLANK(Regressions!C116), " ", Regressions!C116)</f>
        <v>Pre-primary</v>
      </c>
      <c r="D106" s="342">
        <f>IF(ISBLANK(Regressions!D116), " ", Regressions!D116)</f>
        <v>4837234</v>
      </c>
      <c r="E106" s="219" t="e">
        <f>IF(ISNUMBER(Regressions!E116),ROUND(Regressions!E116, 1), NA())</f>
        <v>#N/A</v>
      </c>
      <c r="F106" s="343" t="e">
        <f>IF(ISNUMBER(Regressions!F116),ROUND(Regressions!F116, 1), NA())</f>
        <v>#N/A</v>
      </c>
      <c r="G106" s="241" t="e">
        <f>IF(ISNUMBER(Regressions!G116),ROUND(Regressions!G116, 1), NA())</f>
        <v>#N/A</v>
      </c>
      <c r="H106" s="344" t="e">
        <f>IF(ISNUMBER(Regressions!H116),ROUND(Regressions!H116, 1), NA())</f>
        <v>#N/A</v>
      </c>
      <c r="I106" s="242" t="e">
        <f>IF(ISNUMBER(Regressions!I116),ROUND(Regressions!I116, 1), NA())</f>
        <v>#N/A</v>
      </c>
      <c r="J106" s="345" t="e">
        <f>IF(ISNUMBER(Regressions!K116),ROUND(Regressions!K116, 1), NA())</f>
        <v>#N/A</v>
      </c>
      <c r="K106" s="343" t="e">
        <f>IF(ISNUMBER(Regressions!L116),ROUND(Regressions!L116, 1), NA())</f>
        <v>#N/A</v>
      </c>
      <c r="L106" s="243" t="e">
        <f>IF(ISNUMBER(Regressions!M116),ROUND(Regressions!M116, 1), NA())</f>
        <v>#N/A</v>
      </c>
      <c r="M106" s="344" t="e">
        <f>IF(ISNUMBER(Regressions!N116),ROUND(Regressions!N116, 1), NA())</f>
        <v>#N/A</v>
      </c>
      <c r="N106" s="242" t="e">
        <f>IF(ISNUMBER(Regressions!O116),ROUND(Regressions!O116, 1), NA())</f>
        <v>#N/A</v>
      </c>
      <c r="O106" s="345" t="e">
        <f>IF(ISNUMBER(Regressions!Q116),ROUND(Regressions!Q116, 1), NA())</f>
        <v>#N/A</v>
      </c>
      <c r="P106" s="343" t="e">
        <f>IF(ISNUMBER(Regressions!R116),ROUND(Regressions!R116, 1), NA())</f>
        <v>#N/A</v>
      </c>
      <c r="Q106" s="220" t="e">
        <f>IF(ISNUMBER(Regressions!S116),ROUND(Regressions!S116, 1), NA())</f>
        <v>#N/A</v>
      </c>
      <c r="R106" s="344" t="e">
        <f>IF(ISNUMBER(Regressions!T116),ROUND(Regressions!T116, 1), NA())</f>
        <v>#N/A</v>
      </c>
      <c r="S106" s="242" t="e">
        <f>IF(ISNUMBER(Regressions!U116),ROUND(Regressions!U116, 1), NA())</f>
        <v>#N/A</v>
      </c>
    </row>
    <row xmlns:x14ac="http://schemas.microsoft.com/office/spreadsheetml/2009/9/ac" r="107" x14ac:dyDescent="0.2">
      <c r="A107" s="340" t="str">
        <f>IF(ISBLANK(Regressions!A117), " ", Regressions!A117)</f>
        <v>Nigeria</v>
      </c>
      <c r="B107" s="341">
        <f>IF(ISBLANK(Regressions!B117), " ", Regressions!B117)</f>
        <v>2010</v>
      </c>
      <c r="C107" s="346" t="str">
        <f>IF(ISBLANK(Regressions!C117), " ", Regressions!C117)</f>
        <v>Pre-primary</v>
      </c>
      <c r="D107" s="342">
        <f>IF(ISBLANK(Regressions!D117), " ", Regressions!D117)</f>
        <v>4969420</v>
      </c>
      <c r="E107" s="219" t="e">
        <f>IF(ISNUMBER(Regressions!E117),ROUND(Regressions!E117, 1), NA())</f>
        <v>#N/A</v>
      </c>
      <c r="F107" s="343" t="e">
        <f>IF(ISNUMBER(Regressions!F117),ROUND(Regressions!F117, 1), NA())</f>
        <v>#N/A</v>
      </c>
      <c r="G107" s="241" t="e">
        <f>IF(ISNUMBER(Regressions!G117),ROUND(Regressions!G117, 1), NA())</f>
        <v>#N/A</v>
      </c>
      <c r="H107" s="344" t="e">
        <f>IF(ISNUMBER(Regressions!H117),ROUND(Regressions!H117, 1), NA())</f>
        <v>#N/A</v>
      </c>
      <c r="I107" s="242" t="e">
        <f>IF(ISNUMBER(Regressions!I117),ROUND(Regressions!I117, 1), NA())</f>
        <v>#N/A</v>
      </c>
      <c r="J107" s="345" t="e">
        <f>IF(ISNUMBER(Regressions!K117),ROUND(Regressions!K117, 1), NA())</f>
        <v>#N/A</v>
      </c>
      <c r="K107" s="343" t="e">
        <f>IF(ISNUMBER(Regressions!L117),ROUND(Regressions!L117, 1), NA())</f>
        <v>#N/A</v>
      </c>
      <c r="L107" s="243" t="e">
        <f>IF(ISNUMBER(Regressions!M117),ROUND(Regressions!M117, 1), NA())</f>
        <v>#N/A</v>
      </c>
      <c r="M107" s="344" t="e">
        <f>IF(ISNUMBER(Regressions!N117),ROUND(Regressions!N117, 1), NA())</f>
        <v>#N/A</v>
      </c>
      <c r="N107" s="242" t="e">
        <f>IF(ISNUMBER(Regressions!O117),ROUND(Regressions!O117, 1), NA())</f>
        <v>#N/A</v>
      </c>
      <c r="O107" s="345" t="e">
        <f>IF(ISNUMBER(Regressions!Q117),ROUND(Regressions!Q117, 1), NA())</f>
        <v>#N/A</v>
      </c>
      <c r="P107" s="343" t="e">
        <f>IF(ISNUMBER(Regressions!R117),ROUND(Regressions!R117, 1), NA())</f>
        <v>#N/A</v>
      </c>
      <c r="Q107" s="220" t="e">
        <f>IF(ISNUMBER(Regressions!S117),ROUND(Regressions!S117, 1), NA())</f>
        <v>#N/A</v>
      </c>
      <c r="R107" s="344" t="e">
        <f>IF(ISNUMBER(Regressions!T117),ROUND(Regressions!T117, 1), NA())</f>
        <v>#N/A</v>
      </c>
      <c r="S107" s="242" t="e">
        <f>IF(ISNUMBER(Regressions!U117),ROUND(Regressions!U117, 1), NA())</f>
        <v>#N/A</v>
      </c>
    </row>
    <row xmlns:x14ac="http://schemas.microsoft.com/office/spreadsheetml/2009/9/ac" r="108" x14ac:dyDescent="0.2">
      <c r="A108" s="340" t="str">
        <f>IF(ISBLANK(Regressions!A118), " ", Regressions!A118)</f>
        <v>Nigeria</v>
      </c>
      <c r="B108" s="341">
        <f>IF(ISBLANK(Regressions!B118), " ", Regressions!B118)</f>
        <v>2011</v>
      </c>
      <c r="C108" s="346" t="str">
        <f>IF(ISBLANK(Regressions!C118), " ", Regressions!C118)</f>
        <v>Pre-primary</v>
      </c>
      <c r="D108" s="342">
        <f>IF(ISBLANK(Regressions!D118), " ", Regressions!D118)</f>
        <v>5127276</v>
      </c>
      <c r="E108" s="219" t="e">
        <f>IF(ISNUMBER(Regressions!E118),ROUND(Regressions!E118, 1), NA())</f>
        <v>#N/A</v>
      </c>
      <c r="F108" s="343" t="e">
        <f>IF(ISNUMBER(Regressions!F118),ROUND(Regressions!F118, 1), NA())</f>
        <v>#N/A</v>
      </c>
      <c r="G108" s="241" t="e">
        <f>IF(ISNUMBER(Regressions!G118),ROUND(Regressions!G118, 1), NA())</f>
        <v>#N/A</v>
      </c>
      <c r="H108" s="344" t="e">
        <f>IF(ISNUMBER(Regressions!H118),ROUND(Regressions!H118, 1), NA())</f>
        <v>#N/A</v>
      </c>
      <c r="I108" s="242" t="e">
        <f>IF(ISNUMBER(Regressions!I118),ROUND(Regressions!I118, 1), NA())</f>
        <v>#N/A</v>
      </c>
      <c r="J108" s="345" t="e">
        <f>IF(ISNUMBER(Regressions!K118),ROUND(Regressions!K118, 1), NA())</f>
        <v>#N/A</v>
      </c>
      <c r="K108" s="343" t="e">
        <f>IF(ISNUMBER(Regressions!L118),ROUND(Regressions!L118, 1), NA())</f>
        <v>#N/A</v>
      </c>
      <c r="L108" s="243" t="e">
        <f>IF(ISNUMBER(Regressions!M118),ROUND(Regressions!M118, 1), NA())</f>
        <v>#N/A</v>
      </c>
      <c r="M108" s="344" t="e">
        <f>IF(ISNUMBER(Regressions!N118),ROUND(Regressions!N118, 1), NA())</f>
        <v>#N/A</v>
      </c>
      <c r="N108" s="242" t="e">
        <f>IF(ISNUMBER(Regressions!O118),ROUND(Regressions!O118, 1), NA())</f>
        <v>#N/A</v>
      </c>
      <c r="O108" s="345" t="e">
        <f>IF(ISNUMBER(Regressions!Q118),ROUND(Regressions!Q118, 1), NA())</f>
        <v>#N/A</v>
      </c>
      <c r="P108" s="343" t="e">
        <f>IF(ISNUMBER(Regressions!R118),ROUND(Regressions!R118, 1), NA())</f>
        <v>#N/A</v>
      </c>
      <c r="Q108" s="220" t="e">
        <f>IF(ISNUMBER(Regressions!S118),ROUND(Regressions!S118, 1), NA())</f>
        <v>#N/A</v>
      </c>
      <c r="R108" s="344" t="e">
        <f>IF(ISNUMBER(Regressions!T118),ROUND(Regressions!T118, 1), NA())</f>
        <v>#N/A</v>
      </c>
      <c r="S108" s="242" t="e">
        <f>IF(ISNUMBER(Regressions!U118),ROUND(Regressions!U118, 1), NA())</f>
        <v>#N/A</v>
      </c>
    </row>
    <row xmlns:x14ac="http://schemas.microsoft.com/office/spreadsheetml/2009/9/ac" r="109" x14ac:dyDescent="0.2">
      <c r="A109" s="340" t="str">
        <f>IF(ISBLANK(Regressions!A119), " ", Regressions!A119)</f>
        <v>Nigeria</v>
      </c>
      <c r="B109" s="341">
        <f>IF(ISBLANK(Regressions!B119), " ", Regressions!B119)</f>
        <v>2012</v>
      </c>
      <c r="C109" s="346" t="str">
        <f>IF(ISBLANK(Regressions!C119), " ", Regressions!C119)</f>
        <v>Pre-primary</v>
      </c>
      <c r="D109" s="342">
        <f>IF(ISBLANK(Regressions!D119), " ", Regressions!D119)</f>
        <v>5271881</v>
      </c>
      <c r="E109" s="219" t="e">
        <f>IF(ISNUMBER(Regressions!E119),ROUND(Regressions!E119, 1), NA())</f>
        <v>#N/A</v>
      </c>
      <c r="F109" s="343" t="e">
        <f>IF(ISNUMBER(Regressions!F119),ROUND(Regressions!F119, 1), NA())</f>
        <v>#N/A</v>
      </c>
      <c r="G109" s="241" t="e">
        <f>IF(ISNUMBER(Regressions!G119),ROUND(Regressions!G119, 1), NA())</f>
        <v>#N/A</v>
      </c>
      <c r="H109" s="344" t="e">
        <f>IF(ISNUMBER(Regressions!H119),ROUND(Regressions!H119, 1), NA())</f>
        <v>#N/A</v>
      </c>
      <c r="I109" s="242" t="e">
        <f>IF(ISNUMBER(Regressions!I119),ROUND(Regressions!I119, 1), NA())</f>
        <v>#N/A</v>
      </c>
      <c r="J109" s="345" t="e">
        <f>IF(ISNUMBER(Regressions!K119),ROUND(Regressions!K119, 1), NA())</f>
        <v>#N/A</v>
      </c>
      <c r="K109" s="343" t="e">
        <f>IF(ISNUMBER(Regressions!L119),ROUND(Regressions!L119, 1), NA())</f>
        <v>#N/A</v>
      </c>
      <c r="L109" s="243" t="e">
        <f>IF(ISNUMBER(Regressions!M119),ROUND(Regressions!M119, 1), NA())</f>
        <v>#N/A</v>
      </c>
      <c r="M109" s="344" t="e">
        <f>IF(ISNUMBER(Regressions!N119),ROUND(Regressions!N119, 1), NA())</f>
        <v>#N/A</v>
      </c>
      <c r="N109" s="242" t="e">
        <f>IF(ISNUMBER(Regressions!O119),ROUND(Regressions!O119, 1), NA())</f>
        <v>#N/A</v>
      </c>
      <c r="O109" s="345" t="e">
        <f>IF(ISNUMBER(Regressions!Q119),ROUND(Regressions!Q119, 1), NA())</f>
        <v>#N/A</v>
      </c>
      <c r="P109" s="343" t="e">
        <f>IF(ISNUMBER(Regressions!R119),ROUND(Regressions!R119, 1), NA())</f>
        <v>#N/A</v>
      </c>
      <c r="Q109" s="220" t="e">
        <f>IF(ISNUMBER(Regressions!S119),ROUND(Regressions!S119, 1), NA())</f>
        <v>#N/A</v>
      </c>
      <c r="R109" s="344" t="e">
        <f>IF(ISNUMBER(Regressions!T119),ROUND(Regressions!T119, 1), NA())</f>
        <v>#N/A</v>
      </c>
      <c r="S109" s="242" t="e">
        <f>IF(ISNUMBER(Regressions!U119),ROUND(Regressions!U119, 1), NA())</f>
        <v>#N/A</v>
      </c>
    </row>
    <row xmlns:x14ac="http://schemas.microsoft.com/office/spreadsheetml/2009/9/ac" r="110" x14ac:dyDescent="0.2">
      <c r="A110" s="340" t="str">
        <f>IF(ISBLANK(Regressions!A120), " ", Regressions!A120)</f>
        <v>Nigeria</v>
      </c>
      <c r="B110" s="341">
        <f>IF(ISBLANK(Regressions!B120), " ", Regressions!B120)</f>
        <v>2013</v>
      </c>
      <c r="C110" s="346" t="str">
        <f>IF(ISBLANK(Regressions!C120), " ", Regressions!C120)</f>
        <v>Pre-primary</v>
      </c>
      <c r="D110" s="342">
        <f>IF(ISBLANK(Regressions!D120), " ", Regressions!D120)</f>
        <v>5419721</v>
      </c>
      <c r="E110" s="219" t="e">
        <f>IF(ISNUMBER(Regressions!E120),ROUND(Regressions!E120, 1), NA())</f>
        <v>#N/A</v>
      </c>
      <c r="F110" s="343" t="e">
        <f>IF(ISNUMBER(Regressions!F120),ROUND(Regressions!F120, 1), NA())</f>
        <v>#N/A</v>
      </c>
      <c r="G110" s="241" t="e">
        <f>IF(ISNUMBER(Regressions!G120),ROUND(Regressions!G120, 1), NA())</f>
        <v>#N/A</v>
      </c>
      <c r="H110" s="344" t="e">
        <f>IF(ISNUMBER(Regressions!H120),ROUND(Regressions!H120, 1), NA())</f>
        <v>#N/A</v>
      </c>
      <c r="I110" s="242" t="e">
        <f>IF(ISNUMBER(Regressions!I120),ROUND(Regressions!I120, 1), NA())</f>
        <v>#N/A</v>
      </c>
      <c r="J110" s="345" t="e">
        <f>IF(ISNUMBER(Regressions!K120),ROUND(Regressions!K120, 1), NA())</f>
        <v>#N/A</v>
      </c>
      <c r="K110" s="343" t="e">
        <f>IF(ISNUMBER(Regressions!L120),ROUND(Regressions!L120, 1), NA())</f>
        <v>#N/A</v>
      </c>
      <c r="L110" s="243" t="e">
        <f>IF(ISNUMBER(Regressions!M120),ROUND(Regressions!M120, 1), NA())</f>
        <v>#N/A</v>
      </c>
      <c r="M110" s="344" t="e">
        <f>IF(ISNUMBER(Regressions!N120),ROUND(Regressions!N120, 1), NA())</f>
        <v>#N/A</v>
      </c>
      <c r="N110" s="242" t="e">
        <f>IF(ISNUMBER(Regressions!O120),ROUND(Regressions!O120, 1), NA())</f>
        <v>#N/A</v>
      </c>
      <c r="O110" s="345" t="e">
        <f>IF(ISNUMBER(Regressions!Q120),ROUND(Regressions!Q120, 1), NA())</f>
        <v>#N/A</v>
      </c>
      <c r="P110" s="343" t="e">
        <f>IF(ISNUMBER(Regressions!R120),ROUND(Regressions!R120, 1), NA())</f>
        <v>#N/A</v>
      </c>
      <c r="Q110" s="220" t="e">
        <f>IF(ISNUMBER(Regressions!S120),ROUND(Regressions!S120, 1), NA())</f>
        <v>#N/A</v>
      </c>
      <c r="R110" s="344" t="e">
        <f>IF(ISNUMBER(Regressions!T120),ROUND(Regressions!T120, 1), NA())</f>
        <v>#N/A</v>
      </c>
      <c r="S110" s="242" t="e">
        <f>IF(ISNUMBER(Regressions!U120),ROUND(Regressions!U120, 1), NA())</f>
        <v>#N/A</v>
      </c>
    </row>
    <row xmlns:x14ac="http://schemas.microsoft.com/office/spreadsheetml/2009/9/ac" r="111" x14ac:dyDescent="0.2">
      <c r="A111" s="340" t="str">
        <f>IF(ISBLANK(Regressions!A121), " ", Regressions!A121)</f>
        <v>Nigeria</v>
      </c>
      <c r="B111" s="341">
        <f>IF(ISBLANK(Regressions!B121), " ", Regressions!B121)</f>
        <v>2014</v>
      </c>
      <c r="C111" s="346" t="str">
        <f>IF(ISBLANK(Regressions!C121), " ", Regressions!C121)</f>
        <v>Pre-primary</v>
      </c>
      <c r="D111" s="342">
        <f>IF(ISBLANK(Regressions!D121), " ", Regressions!D121)</f>
        <v>5584956</v>
      </c>
      <c r="E111" s="219" t="e">
        <f>IF(ISNUMBER(Regressions!E121),ROUND(Regressions!E121, 1), NA())</f>
        <v>#N/A</v>
      </c>
      <c r="F111" s="343" t="e">
        <f>IF(ISNUMBER(Regressions!F121),ROUND(Regressions!F121, 1), NA())</f>
        <v>#N/A</v>
      </c>
      <c r="G111" s="241" t="e">
        <f>IF(ISNUMBER(Regressions!G121),ROUND(Regressions!G121, 1), NA())</f>
        <v>#N/A</v>
      </c>
      <c r="H111" s="344" t="e">
        <f>IF(ISNUMBER(Regressions!H121),ROUND(Regressions!H121, 1), NA())</f>
        <v>#N/A</v>
      </c>
      <c r="I111" s="242" t="e">
        <f>IF(ISNUMBER(Regressions!I121),ROUND(Regressions!I121, 1), NA())</f>
        <v>#N/A</v>
      </c>
      <c r="J111" s="345" t="e">
        <f>IF(ISNUMBER(Regressions!K121),ROUND(Regressions!K121, 1), NA())</f>
        <v>#N/A</v>
      </c>
      <c r="K111" s="343" t="e">
        <f>IF(ISNUMBER(Regressions!L121),ROUND(Regressions!L121, 1), NA())</f>
        <v>#N/A</v>
      </c>
      <c r="L111" s="243" t="e">
        <f>IF(ISNUMBER(Regressions!M121),ROUND(Regressions!M121, 1), NA())</f>
        <v>#N/A</v>
      </c>
      <c r="M111" s="344" t="e">
        <f>IF(ISNUMBER(Regressions!N121),ROUND(Regressions!N121, 1), NA())</f>
        <v>#N/A</v>
      </c>
      <c r="N111" s="242" t="e">
        <f>IF(ISNUMBER(Regressions!O121),ROUND(Regressions!O121, 1), NA())</f>
        <v>#N/A</v>
      </c>
      <c r="O111" s="345" t="e">
        <f>IF(ISNUMBER(Regressions!Q121),ROUND(Regressions!Q121, 1), NA())</f>
        <v>#N/A</v>
      </c>
      <c r="P111" s="343" t="e">
        <f>IF(ISNUMBER(Regressions!R121),ROUND(Regressions!R121, 1), NA())</f>
        <v>#N/A</v>
      </c>
      <c r="Q111" s="220" t="e">
        <f>IF(ISNUMBER(Regressions!S121),ROUND(Regressions!S121, 1), NA())</f>
        <v>#N/A</v>
      </c>
      <c r="R111" s="344" t="e">
        <f>IF(ISNUMBER(Regressions!T121),ROUND(Regressions!T121, 1), NA())</f>
        <v>#N/A</v>
      </c>
      <c r="S111" s="242" t="e">
        <f>IF(ISNUMBER(Regressions!U121),ROUND(Regressions!U121, 1), NA())</f>
        <v>#N/A</v>
      </c>
    </row>
    <row xmlns:x14ac="http://schemas.microsoft.com/office/spreadsheetml/2009/9/ac" r="112" x14ac:dyDescent="0.2">
      <c r="A112" s="340" t="str">
        <f>IF(ISBLANK(Regressions!A122), " ", Regressions!A122)</f>
        <v>Nigeria</v>
      </c>
      <c r="B112" s="341">
        <f>IF(ISBLANK(Regressions!B122), " ", Regressions!B122)</f>
        <v>2015</v>
      </c>
      <c r="C112" s="346" t="str">
        <f>IF(ISBLANK(Regressions!C122), " ", Regressions!C122)</f>
        <v>Pre-primary</v>
      </c>
      <c r="D112" s="342">
        <f>IF(ISBLANK(Regressions!D122), " ", Regressions!D122)</f>
        <v>5721404</v>
      </c>
      <c r="E112" s="219" t="e">
        <f>IF(ISNUMBER(Regressions!E122),ROUND(Regressions!E122, 1), NA())</f>
        <v>#N/A</v>
      </c>
      <c r="F112" s="343" t="e">
        <f>IF(ISNUMBER(Regressions!F122),ROUND(Regressions!F122, 1), NA())</f>
        <v>#N/A</v>
      </c>
      <c r="G112" s="241" t="e">
        <f>IF(ISNUMBER(Regressions!G122),ROUND(Regressions!G122, 1), NA())</f>
        <v>#N/A</v>
      </c>
      <c r="H112" s="344" t="e">
        <f>IF(ISNUMBER(Regressions!H122),ROUND(Regressions!H122, 1), NA())</f>
        <v>#N/A</v>
      </c>
      <c r="I112" s="242" t="e">
        <f>IF(ISNUMBER(Regressions!I122),ROUND(Regressions!I122, 1), NA())</f>
        <v>#N/A</v>
      </c>
      <c r="J112" s="345" t="e">
        <f>IF(ISNUMBER(Regressions!K122),ROUND(Regressions!K122, 1), NA())</f>
        <v>#N/A</v>
      </c>
      <c r="K112" s="343" t="e">
        <f>IF(ISNUMBER(Regressions!L122),ROUND(Regressions!L122, 1), NA())</f>
        <v>#N/A</v>
      </c>
      <c r="L112" s="243" t="e">
        <f>IF(ISNUMBER(Regressions!M122),ROUND(Regressions!M122, 1), NA())</f>
        <v>#N/A</v>
      </c>
      <c r="M112" s="344" t="e">
        <f>IF(ISNUMBER(Regressions!N122),ROUND(Regressions!N122, 1), NA())</f>
        <v>#N/A</v>
      </c>
      <c r="N112" s="242" t="e">
        <f>IF(ISNUMBER(Regressions!O122),ROUND(Regressions!O122, 1), NA())</f>
        <v>#N/A</v>
      </c>
      <c r="O112" s="345" t="e">
        <f>IF(ISNUMBER(Regressions!Q122),ROUND(Regressions!Q122, 1), NA())</f>
        <v>#N/A</v>
      </c>
      <c r="P112" s="343" t="e">
        <f>IF(ISNUMBER(Regressions!R122),ROUND(Regressions!R122, 1), NA())</f>
        <v>#N/A</v>
      </c>
      <c r="Q112" s="220" t="e">
        <f>IF(ISNUMBER(Regressions!S122),ROUND(Regressions!S122, 1), NA())</f>
        <v>#N/A</v>
      </c>
      <c r="R112" s="344" t="e">
        <f>IF(ISNUMBER(Regressions!T122),ROUND(Regressions!T122, 1), NA())</f>
        <v>#N/A</v>
      </c>
      <c r="S112" s="242" t="e">
        <f>IF(ISNUMBER(Regressions!U122),ROUND(Regressions!U122, 1), NA())</f>
        <v>#N/A</v>
      </c>
    </row>
    <row xmlns:x14ac="http://schemas.microsoft.com/office/spreadsheetml/2009/9/ac" r="113" x14ac:dyDescent="0.2">
      <c r="A113" s="340" t="str">
        <f>IF(ISBLANK(Regressions!A123), " ", Regressions!A123)</f>
        <v>Nigeria</v>
      </c>
      <c r="B113" s="341">
        <f>IF(ISBLANK(Regressions!B123), " ", Regressions!B123)</f>
        <v>2016</v>
      </c>
      <c r="C113" s="346" t="str">
        <f>IF(ISBLANK(Regressions!C123), " ", Regressions!C123)</f>
        <v>Pre-primary</v>
      </c>
      <c r="D113" s="342">
        <f>IF(ISBLANK(Regressions!D123), " ", Regressions!D123)</f>
        <v>5848542</v>
      </c>
      <c r="E113" s="219" t="e">
        <f>IF(ISNUMBER(Regressions!E123),ROUND(Regressions!E123, 1), NA())</f>
        <v>#N/A</v>
      </c>
      <c r="F113" s="343" t="e">
        <f>IF(ISNUMBER(Regressions!F123),ROUND(Regressions!F123, 1), NA())</f>
        <v>#N/A</v>
      </c>
      <c r="G113" s="241" t="e">
        <f>IF(ISNUMBER(Regressions!G123),ROUND(Regressions!G123, 1), NA())</f>
        <v>#N/A</v>
      </c>
      <c r="H113" s="344" t="e">
        <f>IF(ISNUMBER(Regressions!H123),ROUND(Regressions!H123, 1), NA())</f>
        <v>#N/A</v>
      </c>
      <c r="I113" s="242" t="e">
        <f>IF(ISNUMBER(Regressions!I123),ROUND(Regressions!I123, 1), NA())</f>
        <v>#N/A</v>
      </c>
      <c r="J113" s="345" t="e">
        <f>IF(ISNUMBER(Regressions!K123),ROUND(Regressions!K123, 1), NA())</f>
        <v>#N/A</v>
      </c>
      <c r="K113" s="343" t="e">
        <f>IF(ISNUMBER(Regressions!L123),ROUND(Regressions!L123, 1), NA())</f>
        <v>#N/A</v>
      </c>
      <c r="L113" s="243" t="e">
        <f>IF(ISNUMBER(Regressions!M123),ROUND(Regressions!M123, 1), NA())</f>
        <v>#N/A</v>
      </c>
      <c r="M113" s="344" t="e">
        <f>IF(ISNUMBER(Regressions!N123),ROUND(Regressions!N123, 1), NA())</f>
        <v>#N/A</v>
      </c>
      <c r="N113" s="242" t="e">
        <f>IF(ISNUMBER(Regressions!O123),ROUND(Regressions!O123, 1), NA())</f>
        <v>#N/A</v>
      </c>
      <c r="O113" s="345" t="e">
        <f>IF(ISNUMBER(Regressions!Q123),ROUND(Regressions!Q123, 1), NA())</f>
        <v>#N/A</v>
      </c>
      <c r="P113" s="343" t="e">
        <f>IF(ISNUMBER(Regressions!R123),ROUND(Regressions!R123, 1), NA())</f>
        <v>#N/A</v>
      </c>
      <c r="Q113" s="220" t="e">
        <f>IF(ISNUMBER(Regressions!S123),ROUND(Regressions!S123, 1), NA())</f>
        <v>#N/A</v>
      </c>
      <c r="R113" s="344" t="e">
        <f>IF(ISNUMBER(Regressions!T123),ROUND(Regressions!T123, 1), NA())</f>
        <v>#N/A</v>
      </c>
      <c r="S113" s="242" t="e">
        <f>IF(ISNUMBER(Regressions!U123),ROUND(Regressions!U123, 1), NA())</f>
        <v>#N/A</v>
      </c>
    </row>
    <row xmlns:x14ac="http://schemas.microsoft.com/office/spreadsheetml/2009/9/ac" r="114" x14ac:dyDescent="0.2">
      <c r="A114" s="340" t="str">
        <f>IF(ISBLANK(Regressions!A124), " ", Regressions!A124)</f>
        <v>Nigeria</v>
      </c>
      <c r="B114" s="341">
        <f>IF(ISBLANK(Regressions!B124), " ", Regressions!B124)</f>
        <v>2017</v>
      </c>
      <c r="C114" s="346" t="str">
        <f>IF(ISBLANK(Regressions!C124), " ", Regressions!C124)</f>
        <v>Pre-primary</v>
      </c>
      <c r="D114" s="342">
        <f>IF(ISBLANK(Regressions!D124), " ", Regressions!D124)</f>
        <v>5982041</v>
      </c>
      <c r="E114" s="219" t="e">
        <f>IF(ISNUMBER(Regressions!E124),ROUND(Regressions!E124, 1), NA())</f>
        <v>#N/A</v>
      </c>
      <c r="F114" s="343" t="e">
        <f>IF(ISNUMBER(Regressions!F124),ROUND(Regressions!F124, 1), NA())</f>
        <v>#N/A</v>
      </c>
      <c r="G114" s="241" t="e">
        <f>IF(ISNUMBER(Regressions!G124),ROUND(Regressions!G124, 1), NA())</f>
        <v>#N/A</v>
      </c>
      <c r="H114" s="344" t="e">
        <f>IF(ISNUMBER(Regressions!H124),ROUND(Regressions!H124, 1), NA())</f>
        <v>#N/A</v>
      </c>
      <c r="I114" s="242" t="e">
        <f>IF(ISNUMBER(Regressions!I124),ROUND(Regressions!I124, 1), NA())</f>
        <v>#N/A</v>
      </c>
      <c r="J114" s="345" t="e">
        <f>IF(ISNUMBER(Regressions!K124),ROUND(Regressions!K124, 1), NA())</f>
        <v>#N/A</v>
      </c>
      <c r="K114" s="343" t="e">
        <f>IF(ISNUMBER(Regressions!L124),ROUND(Regressions!L124, 1), NA())</f>
        <v>#N/A</v>
      </c>
      <c r="L114" s="243" t="e">
        <f>IF(ISNUMBER(Regressions!M124),ROUND(Regressions!M124, 1), NA())</f>
        <v>#N/A</v>
      </c>
      <c r="M114" s="344" t="e">
        <f>IF(ISNUMBER(Regressions!N124),ROUND(Regressions!N124, 1), NA())</f>
        <v>#N/A</v>
      </c>
      <c r="N114" s="242" t="e">
        <f>IF(ISNUMBER(Regressions!O124),ROUND(Regressions!O124, 1), NA())</f>
        <v>#N/A</v>
      </c>
      <c r="O114" s="345" t="e">
        <f>IF(ISNUMBER(Regressions!Q124),ROUND(Regressions!Q124, 1), NA())</f>
        <v>#N/A</v>
      </c>
      <c r="P114" s="343" t="e">
        <f>IF(ISNUMBER(Regressions!R124),ROUND(Regressions!R124, 1), NA())</f>
        <v>#N/A</v>
      </c>
      <c r="Q114" s="220" t="e">
        <f>IF(ISNUMBER(Regressions!S124),ROUND(Regressions!S124, 1), NA())</f>
        <v>#N/A</v>
      </c>
      <c r="R114" s="344" t="e">
        <f>IF(ISNUMBER(Regressions!T124),ROUND(Regressions!T124, 1), NA())</f>
        <v>#N/A</v>
      </c>
      <c r="S114" s="242" t="e">
        <f>IF(ISNUMBER(Regressions!U124),ROUND(Regressions!U124, 1), NA())</f>
        <v>#N/A</v>
      </c>
    </row>
    <row xmlns:x14ac="http://schemas.microsoft.com/office/spreadsheetml/2009/9/ac" r="115" x14ac:dyDescent="0.2">
      <c r="A115" s="340" t="str">
        <f>IF(ISBLANK(Regressions!A125), " ", Regressions!A125)</f>
        <v>Nigeria</v>
      </c>
      <c r="B115" s="341">
        <f>IF(ISBLANK(Regressions!B125), " ", Regressions!B125)</f>
        <v>2018</v>
      </c>
      <c r="C115" s="346" t="str">
        <f>IF(ISBLANK(Regressions!C125), " ", Regressions!C125)</f>
        <v>Pre-primary</v>
      </c>
      <c r="D115" s="342">
        <f>IF(ISBLANK(Regressions!D125), " ", Regressions!D125)</f>
        <v>6077870</v>
      </c>
      <c r="E115" s="219" t="e">
        <f>IF(ISNUMBER(Regressions!E125),ROUND(Regressions!E125, 1), NA())</f>
        <v>#N/A</v>
      </c>
      <c r="F115" s="343" t="e">
        <f>IF(ISNUMBER(Regressions!F125),ROUND(Regressions!F125, 1), NA())</f>
        <v>#N/A</v>
      </c>
      <c r="G115" s="241" t="e">
        <f>IF(ISNUMBER(Regressions!G125),ROUND(Regressions!G125, 1), NA())</f>
        <v>#N/A</v>
      </c>
      <c r="H115" s="344" t="e">
        <f>IF(ISNUMBER(Regressions!H125),ROUND(Regressions!H125, 1), NA())</f>
        <v>#N/A</v>
      </c>
      <c r="I115" s="242" t="e">
        <f>IF(ISNUMBER(Regressions!I125),ROUND(Regressions!I125, 1), NA())</f>
        <v>#N/A</v>
      </c>
      <c r="J115" s="345" t="e">
        <f>IF(ISNUMBER(Regressions!K125),ROUND(Regressions!K125, 1), NA())</f>
        <v>#N/A</v>
      </c>
      <c r="K115" s="343" t="e">
        <f>IF(ISNUMBER(Regressions!L125),ROUND(Regressions!L125, 1), NA())</f>
        <v>#N/A</v>
      </c>
      <c r="L115" s="243" t="e">
        <f>IF(ISNUMBER(Regressions!M125),ROUND(Regressions!M125, 1), NA())</f>
        <v>#N/A</v>
      </c>
      <c r="M115" s="344" t="e">
        <f>IF(ISNUMBER(Regressions!N125),ROUND(Regressions!N125, 1), NA())</f>
        <v>#N/A</v>
      </c>
      <c r="N115" s="242" t="e">
        <f>IF(ISNUMBER(Regressions!O125),ROUND(Regressions!O125, 1), NA())</f>
        <v>#N/A</v>
      </c>
      <c r="O115" s="345" t="e">
        <f>IF(ISNUMBER(Regressions!Q125),ROUND(Regressions!Q125, 1), NA())</f>
        <v>#N/A</v>
      </c>
      <c r="P115" s="343" t="e">
        <f>IF(ISNUMBER(Regressions!R125),ROUND(Regressions!R125, 1), NA())</f>
        <v>#N/A</v>
      </c>
      <c r="Q115" s="220" t="e">
        <f>IF(ISNUMBER(Regressions!S125),ROUND(Regressions!S125, 1), NA())</f>
        <v>#N/A</v>
      </c>
      <c r="R115" s="344" t="e">
        <f>IF(ISNUMBER(Regressions!T125),ROUND(Regressions!T125, 1), NA())</f>
        <v>#N/A</v>
      </c>
      <c r="S115" s="242" t="e">
        <f>IF(ISNUMBER(Regressions!U125),ROUND(Regressions!U125, 1), NA())</f>
        <v>#N/A</v>
      </c>
    </row>
    <row xmlns:x14ac="http://schemas.microsoft.com/office/spreadsheetml/2009/9/ac" r="116" x14ac:dyDescent="0.2">
      <c r="A116" s="340" t="str">
        <f>IF(ISBLANK(Regressions!A126), " ", Regressions!A126)</f>
        <v>Nigeria</v>
      </c>
      <c r="B116" s="341">
        <f>IF(ISBLANK(Regressions!B126), " ", Regressions!B126)</f>
        <v>2019</v>
      </c>
      <c r="C116" s="346" t="str">
        <f>IF(ISBLANK(Regressions!C126), " ", Regressions!C126)</f>
        <v>Pre-primary</v>
      </c>
      <c r="D116" s="342">
        <f>IF(ISBLANK(Regressions!D126), " ", Regressions!D126)</f>
        <v>6158848</v>
      </c>
      <c r="E116" s="219" t="e">
        <f>IF(ISNUMBER(Regressions!E126),ROUND(Regressions!E126, 1), NA())</f>
        <v>#N/A</v>
      </c>
      <c r="F116" s="343" t="e">
        <f>IF(ISNUMBER(Regressions!F126),ROUND(Regressions!F126, 1), NA())</f>
        <v>#N/A</v>
      </c>
      <c r="G116" s="241" t="e">
        <f>IF(ISNUMBER(Regressions!G126),ROUND(Regressions!G126, 1), NA())</f>
        <v>#N/A</v>
      </c>
      <c r="H116" s="344" t="e">
        <f>IF(ISNUMBER(Regressions!H126),ROUND(Regressions!H126, 1), NA())</f>
        <v>#N/A</v>
      </c>
      <c r="I116" s="242" t="e">
        <f>IF(ISNUMBER(Regressions!I126),ROUND(Regressions!I126, 1), NA())</f>
        <v>#N/A</v>
      </c>
      <c r="J116" s="345" t="e">
        <f>IF(ISNUMBER(Regressions!K126),ROUND(Regressions!K126, 1), NA())</f>
        <v>#N/A</v>
      </c>
      <c r="K116" s="343" t="e">
        <f>IF(ISNUMBER(Regressions!L126),ROUND(Regressions!L126, 1), NA())</f>
        <v>#N/A</v>
      </c>
      <c r="L116" s="243" t="e">
        <f>IF(ISNUMBER(Regressions!M126),ROUND(Regressions!M126, 1), NA())</f>
        <v>#N/A</v>
      </c>
      <c r="M116" s="344" t="e">
        <f>IF(ISNUMBER(Regressions!N126),ROUND(Regressions!N126, 1), NA())</f>
        <v>#N/A</v>
      </c>
      <c r="N116" s="242" t="e">
        <f>IF(ISNUMBER(Regressions!O126),ROUND(Regressions!O126, 1), NA())</f>
        <v>#N/A</v>
      </c>
      <c r="O116" s="345" t="e">
        <f>IF(ISNUMBER(Regressions!Q126),ROUND(Regressions!Q126, 1), NA())</f>
        <v>#N/A</v>
      </c>
      <c r="P116" s="343" t="e">
        <f>IF(ISNUMBER(Regressions!R126),ROUND(Regressions!R126, 1), NA())</f>
        <v>#N/A</v>
      </c>
      <c r="Q116" s="220" t="e">
        <f>IF(ISNUMBER(Regressions!S126),ROUND(Regressions!S126, 1), NA())</f>
        <v>#N/A</v>
      </c>
      <c r="R116" s="344" t="e">
        <f>IF(ISNUMBER(Regressions!T126),ROUND(Regressions!T126, 1), NA())</f>
        <v>#N/A</v>
      </c>
      <c r="S116" s="242" t="e">
        <f>IF(ISNUMBER(Regressions!U126),ROUND(Regressions!U126, 1), NA())</f>
        <v>#N/A</v>
      </c>
    </row>
    <row xmlns:x14ac="http://schemas.microsoft.com/office/spreadsheetml/2009/9/ac" r="117" x14ac:dyDescent="0.2">
      <c r="A117" s="340" t="str">
        <f>IF(ISBLANK(Regressions!A127), " ", Regressions!A127)</f>
        <v>Nigeria</v>
      </c>
      <c r="B117" s="341">
        <f>IF(ISBLANK(Regressions!B127), " ", Regressions!B127)</f>
        <v>2020</v>
      </c>
      <c r="C117" s="346" t="str">
        <f>IF(ISBLANK(Regressions!C127), " ", Regressions!C127)</f>
        <v>Pre-primary</v>
      </c>
      <c r="D117" s="342">
        <f>IF(ISBLANK(Regressions!D127), " ", Regressions!D127)</f>
        <v>6253042</v>
      </c>
      <c r="E117" s="219" t="e">
        <f>IF(ISNUMBER(Regressions!E127),ROUND(Regressions!E127, 1), NA())</f>
        <v>#N/A</v>
      </c>
      <c r="F117" s="343" t="e">
        <f>IF(ISNUMBER(Regressions!F127),ROUND(Regressions!F127, 1), NA())</f>
        <v>#N/A</v>
      </c>
      <c r="G117" s="241" t="e">
        <f>IF(ISNUMBER(Regressions!G127),ROUND(Regressions!G127, 1), NA())</f>
        <v>#N/A</v>
      </c>
      <c r="H117" s="344" t="e">
        <f>IF(ISNUMBER(Regressions!H127),ROUND(Regressions!H127, 1), NA())</f>
        <v>#N/A</v>
      </c>
      <c r="I117" s="242" t="e">
        <f>IF(ISNUMBER(Regressions!I127),ROUND(Regressions!I127, 1), NA())</f>
        <v>#N/A</v>
      </c>
      <c r="J117" s="345" t="e">
        <f>IF(ISNUMBER(Regressions!K127),ROUND(Regressions!K127, 1), NA())</f>
        <v>#N/A</v>
      </c>
      <c r="K117" s="343" t="e">
        <f>IF(ISNUMBER(Regressions!L127),ROUND(Regressions!L127, 1), NA())</f>
        <v>#N/A</v>
      </c>
      <c r="L117" s="243" t="e">
        <f>IF(ISNUMBER(Regressions!M127),ROUND(Regressions!M127, 1), NA())</f>
        <v>#N/A</v>
      </c>
      <c r="M117" s="344" t="e">
        <f>IF(ISNUMBER(Regressions!N127),ROUND(Regressions!N127, 1), NA())</f>
        <v>#N/A</v>
      </c>
      <c r="N117" s="242" t="e">
        <f>IF(ISNUMBER(Regressions!O127),ROUND(Regressions!O127, 1), NA())</f>
        <v>#N/A</v>
      </c>
      <c r="O117" s="345" t="e">
        <f>IF(ISNUMBER(Regressions!Q127),ROUND(Regressions!Q127, 1), NA())</f>
        <v>#N/A</v>
      </c>
      <c r="P117" s="343" t="e">
        <f>IF(ISNUMBER(Regressions!R127),ROUND(Regressions!R127, 1), NA())</f>
        <v>#N/A</v>
      </c>
      <c r="Q117" s="220" t="e">
        <f>IF(ISNUMBER(Regressions!S127),ROUND(Regressions!S127, 1), NA())</f>
        <v>#N/A</v>
      </c>
      <c r="R117" s="344" t="e">
        <f>IF(ISNUMBER(Regressions!T127),ROUND(Regressions!T127, 1), NA())</f>
        <v>#N/A</v>
      </c>
      <c r="S117" s="242" t="e">
        <f>IF(ISNUMBER(Regressions!U127),ROUND(Regressions!U127, 1), NA())</f>
        <v>#N/A</v>
      </c>
    </row>
    <row xmlns:x14ac="http://schemas.microsoft.com/office/spreadsheetml/2009/9/ac" r="118" x14ac:dyDescent="0.2">
      <c r="A118" s="394" t="str">
        <f>IF(ISBLANK(Regressions!A128), " ", Regressions!A128)</f>
        <v>Nigeria</v>
      </c>
      <c r="B118" s="395">
        <f>IF(ISBLANK(Regressions!B128), " ", Regressions!B128)</f>
        <v>2021</v>
      </c>
      <c r="C118" s="396" t="str">
        <f>IF(ISBLANK(Regressions!C128), " ", Regressions!C128)</f>
        <v>Pre-primary</v>
      </c>
      <c r="D118" s="397">
        <f>IF(ISBLANK(Regressions!D128), " ", Regressions!D128)</f>
        <v>6342503</v>
      </c>
      <c r="E118" s="400" t="e">
        <f>IF(ISNUMBER(Regressions!E128),ROUND(Regressions!E128, 1), NA())</f>
        <v>#N/A</v>
      </c>
      <c r="F118" s="398" t="e">
        <f>IF(ISNUMBER(Regressions!F128),ROUND(Regressions!F128, 1), NA())</f>
        <v>#N/A</v>
      </c>
      <c r="G118" s="401" t="e">
        <f>IF(ISNUMBER(Regressions!G128),ROUND(Regressions!G128, 1), NA())</f>
        <v>#N/A</v>
      </c>
      <c r="H118" s="399" t="e">
        <f>IF(ISNUMBER(Regressions!H128),ROUND(Regressions!H128, 1), NA())</f>
        <v>#N/A</v>
      </c>
      <c r="I118" s="402" t="e">
        <f>IF(ISNUMBER(Regressions!I128),ROUND(Regressions!I128, 1), NA())</f>
        <v>#N/A</v>
      </c>
      <c r="J118" s="400" t="e">
        <f>IF(ISNUMBER(Regressions!K128),ROUND(Regressions!K128, 1), NA())</f>
        <v>#N/A</v>
      </c>
      <c r="K118" s="398" t="e">
        <f>IF(ISNUMBER(Regressions!L128),ROUND(Regressions!L128, 1), NA())</f>
        <v>#N/A</v>
      </c>
      <c r="L118" s="403" t="e">
        <f>IF(ISNUMBER(Regressions!M128),ROUND(Regressions!M128, 1), NA())</f>
        <v>#N/A</v>
      </c>
      <c r="M118" s="399" t="e">
        <f>IF(ISNUMBER(Regressions!N128),ROUND(Regressions!N128, 1), NA())</f>
        <v>#N/A</v>
      </c>
      <c r="N118" s="402" t="e">
        <f>IF(ISNUMBER(Regressions!O128),ROUND(Regressions!O128, 1), NA())</f>
        <v>#N/A</v>
      </c>
      <c r="O118" s="400" t="e">
        <f>IF(ISNUMBER(Regressions!Q128),ROUND(Regressions!Q128, 1), NA())</f>
        <v>#N/A</v>
      </c>
      <c r="P118" s="398" t="e">
        <f>IF(ISNUMBER(Regressions!R128),ROUND(Regressions!R128, 1), NA())</f>
        <v>#N/A</v>
      </c>
      <c r="Q118" s="404" t="e">
        <f>IF(ISNUMBER(Regressions!S128),ROUND(Regressions!S128, 1), NA())</f>
        <v>#N/A</v>
      </c>
      <c r="R118" s="399" t="e">
        <f>IF(ISNUMBER(Regressions!T128),ROUND(Regressions!T128, 1), NA())</f>
        <v>#N/A</v>
      </c>
      <c r="S118" s="402" t="e">
        <f>IF(ISNUMBER(Regressions!U128),ROUND(Regressions!U128, 1), NA())</f>
        <v>#N/A</v>
      </c>
      <c r="T118" s="393"/>
      <c r="U118" s="393"/>
      <c r="V118" s="393"/>
      <c r="W118" s="393"/>
      <c r="X118" s="393"/>
      <c r="Y118" s="393"/>
      <c r="Z118" s="393"/>
      <c r="AA118" s="393"/>
      <c r="AB118" s="393"/>
      <c r="AC118" s="393"/>
    </row>
    <row xmlns:x14ac="http://schemas.microsoft.com/office/spreadsheetml/2009/9/ac" r="119" x14ac:dyDescent="0.2">
      <c r="A119" s="340" t="str">
        <f>IF(ISBLANK(Regressions!A129), " ", Regressions!A129)</f>
        <v>Nigeria</v>
      </c>
      <c r="B119" s="341">
        <f>IF(ISBLANK(Regressions!B129), " ", Regressions!B129)</f>
        <v>2022</v>
      </c>
      <c r="C119" s="346" t="str">
        <f>IF(ISBLANK(Regressions!C129), " ", Regressions!C129)</f>
        <v>Pre-primary</v>
      </c>
      <c r="D119" s="342">
        <f>IF(ISBLANK(Regressions!D129), " ", Regressions!D129)</f>
        <v>6458849</v>
      </c>
      <c r="E119" s="219" t="e">
        <f>IF(ISNUMBER(Regressions!E129),ROUND(Regressions!E129, 1), NA())</f>
        <v>#N/A</v>
      </c>
      <c r="F119" s="343" t="e">
        <f>IF(ISNUMBER(Regressions!F129),ROUND(Regressions!F129, 1), NA())</f>
        <v>#N/A</v>
      </c>
      <c r="G119" s="241" t="e">
        <f>IF(ISNUMBER(Regressions!G129),ROUND(Regressions!G129, 1), NA())</f>
        <v>#N/A</v>
      </c>
      <c r="H119" s="344" t="e">
        <f>IF(ISNUMBER(Regressions!H129),ROUND(Regressions!H129, 1), NA())</f>
        <v>#N/A</v>
      </c>
      <c r="I119" s="242" t="e">
        <f>IF(ISNUMBER(Regressions!I129),ROUND(Regressions!I129, 1), NA())</f>
        <v>#N/A</v>
      </c>
      <c r="J119" s="345" t="e">
        <f>IF(ISNUMBER(Regressions!K129),ROUND(Regressions!K129, 1), NA())</f>
        <v>#N/A</v>
      </c>
      <c r="K119" s="343" t="e">
        <f>IF(ISNUMBER(Regressions!L129),ROUND(Regressions!L129, 1), NA())</f>
        <v>#N/A</v>
      </c>
      <c r="L119" s="243" t="e">
        <f>IF(ISNUMBER(Regressions!M129),ROUND(Regressions!M129, 1), NA())</f>
        <v>#N/A</v>
      </c>
      <c r="M119" s="344" t="e">
        <f>IF(ISNUMBER(Regressions!N129),ROUND(Regressions!N129, 1), NA())</f>
        <v>#N/A</v>
      </c>
      <c r="N119" s="242" t="e">
        <f>IF(ISNUMBER(Regressions!O129),ROUND(Regressions!O129, 1), NA())</f>
        <v>#N/A</v>
      </c>
      <c r="O119" s="345" t="e">
        <f>IF(ISNUMBER(Regressions!Q129),ROUND(Regressions!Q129, 1), NA())</f>
        <v>#N/A</v>
      </c>
      <c r="P119" s="343" t="e">
        <f>IF(ISNUMBER(Regressions!R129),ROUND(Regressions!R129, 1), NA())</f>
        <v>#N/A</v>
      </c>
      <c r="Q119" s="220" t="e">
        <f>IF(ISNUMBER(Regressions!S129),ROUND(Regressions!S129, 1), NA())</f>
        <v>#N/A</v>
      </c>
      <c r="R119" s="344" t="e">
        <f>IF(ISNUMBER(Regressions!T129),ROUND(Regressions!T129, 1), NA())</f>
        <v>#N/A</v>
      </c>
      <c r="S119" s="242" t="e">
        <f>IF(ISNUMBER(Regressions!U129),ROUND(Regressions!U129, 1), NA())</f>
        <v>#N/A</v>
      </c>
    </row>
    <row xmlns:x14ac="http://schemas.microsoft.com/office/spreadsheetml/2009/9/ac" r="120" x14ac:dyDescent="0.2">
      <c r="A120" s="347" t="str">
        <f>IF(ISBLANK(Regressions!A130), " ", Regressions!A130)</f>
        <v>Nigeria</v>
      </c>
      <c r="B120" s="348">
        <f>IF(ISBLANK(Regressions!B130), " ", Regressions!B130)</f>
        <v>2023</v>
      </c>
      <c r="C120" s="349" t="str">
        <f>IF(ISBLANK(Regressions!C130), " ", Regressions!C130)</f>
        <v>Pre-primary</v>
      </c>
      <c r="D120" s="350">
        <f>IF(ISBLANK(Regressions!D130), " ", Regressions!D130)</f>
        <v>6715177</v>
      </c>
      <c r="E120" s="351" t="e">
        <f>IF(ISNUMBER(Regressions!E130),ROUND(Regressions!E130, 1), NA())</f>
        <v>#N/A</v>
      </c>
      <c r="F120" s="352" t="e">
        <f>IF(ISNUMBER(Regressions!F130),ROUND(Regressions!F130, 1), NA())</f>
        <v>#N/A</v>
      </c>
      <c r="G120" s="353" t="e">
        <f>IF(ISNUMBER(Regressions!G130),ROUND(Regressions!G130, 1), NA())</f>
        <v>#N/A</v>
      </c>
      <c r="H120" s="354" t="e">
        <f>IF(ISNUMBER(Regressions!H130),ROUND(Regressions!H130, 1), NA())</f>
        <v>#N/A</v>
      </c>
      <c r="I120" s="355" t="e">
        <f>IF(ISNUMBER(Regressions!I130),ROUND(Regressions!I130, 1), NA())</f>
        <v>#N/A</v>
      </c>
      <c r="J120" s="356" t="e">
        <f>IF(ISNUMBER(Regressions!K130),ROUND(Regressions!K130, 1), NA())</f>
        <v>#N/A</v>
      </c>
      <c r="K120" s="352" t="e">
        <f>IF(ISNUMBER(Regressions!L130),ROUND(Regressions!L130, 1), NA())</f>
        <v>#N/A</v>
      </c>
      <c r="L120" s="357" t="e">
        <f>IF(ISNUMBER(Regressions!M130),ROUND(Regressions!M130, 1), NA())</f>
        <v>#N/A</v>
      </c>
      <c r="M120" s="354" t="e">
        <f>IF(ISNUMBER(Regressions!N130),ROUND(Regressions!N130, 1), NA())</f>
        <v>#N/A</v>
      </c>
      <c r="N120" s="355" t="e">
        <f>IF(ISNUMBER(Regressions!O130),ROUND(Regressions!O130, 1), NA())</f>
        <v>#N/A</v>
      </c>
      <c r="O120" s="356" t="e">
        <f>IF(ISNUMBER(Regressions!Q130),ROUND(Regressions!Q130, 1), NA())</f>
        <v>#N/A</v>
      </c>
      <c r="P120" s="352" t="e">
        <f>IF(ISNUMBER(Regressions!R130),ROUND(Regressions!R130, 1), NA())</f>
        <v>#N/A</v>
      </c>
      <c r="Q120" s="358" t="e">
        <f>IF(ISNUMBER(Regressions!S130),ROUND(Regressions!S130, 1), NA())</f>
        <v>#N/A</v>
      </c>
      <c r="R120" s="354" t="e">
        <f>IF(ISNUMBER(Regressions!T130),ROUND(Regressions!T130, 1), NA())</f>
        <v>#N/A</v>
      </c>
      <c r="S120" s="355" t="e">
        <f>IF(ISNUMBER(Regressions!U130),ROUND(Regressions!U130, 1), NA())</f>
        <v>#N/A</v>
      </c>
    </row>
    <row xmlns:x14ac="http://schemas.microsoft.com/office/spreadsheetml/2009/9/ac" r="121" hidden="true" x14ac:dyDescent="0.2">
      <c r="A121" s="340" t="str">
        <f>IF(ISBLANK(Regressions!A131), " ", Regressions!A131)</f>
        <v>Nigeria</v>
      </c>
      <c r="B121" s="341">
        <f>IF(ISBLANK(Regressions!B131), " ", Regressions!B131)</f>
        <v>2024</v>
      </c>
      <c r="C121" s="346" t="str">
        <f>IF(ISBLANK(Regressions!C131), " ", Regressions!C131)</f>
        <v>Pre-primary</v>
      </c>
      <c r="D121" s="342" t="str">
        <f>IF(ISBLANK(Regressions!D131), " ", Regressions!D131)</f>
        <v> </v>
      </c>
      <c r="E121" s="219" t="e">
        <f>IF(ISNUMBER(Regressions!E131),ROUND(Regressions!E131, 1), NA())</f>
        <v>#N/A</v>
      </c>
      <c r="F121" s="343" t="e">
        <f>IF(ISNUMBER(Regressions!F131),ROUND(Regressions!F131, 1), NA())</f>
        <v>#N/A</v>
      </c>
      <c r="G121" s="241" t="e">
        <f>IF(ISNUMBER(Regressions!G131),ROUND(Regressions!G131, 1), NA())</f>
        <v>#N/A</v>
      </c>
      <c r="H121" s="344" t="e">
        <f>IF(ISNUMBER(Regressions!H131),ROUND(Regressions!H131, 1), NA())</f>
        <v>#N/A</v>
      </c>
      <c r="I121" s="242" t="e">
        <f>IF(ISNUMBER(Regressions!I131),ROUND(Regressions!I131, 1), NA())</f>
        <v>#N/A</v>
      </c>
      <c r="J121" s="345" t="e">
        <f>IF(ISNUMBER(Regressions!K131),ROUND(Regressions!K131, 1), NA())</f>
        <v>#N/A</v>
      </c>
      <c r="K121" s="343" t="e">
        <f>IF(ISNUMBER(Regressions!L131),ROUND(Regressions!L131, 1), NA())</f>
        <v>#N/A</v>
      </c>
      <c r="L121" s="243" t="e">
        <f>IF(ISNUMBER(Regressions!M131),ROUND(Regressions!M131, 1), NA())</f>
        <v>#N/A</v>
      </c>
      <c r="M121" s="344" t="e">
        <f>IF(ISNUMBER(Regressions!N131),ROUND(Regressions!N131, 1), NA())</f>
        <v>#N/A</v>
      </c>
      <c r="N121" s="242" t="e">
        <f>IF(ISNUMBER(Regressions!O131),ROUND(Regressions!O131, 1), NA())</f>
        <v>#N/A</v>
      </c>
      <c r="O121" s="345" t="e">
        <f>IF(ISNUMBER(Regressions!Q131),ROUND(Regressions!Q131, 1), NA())</f>
        <v>#N/A</v>
      </c>
      <c r="P121" s="343" t="e">
        <f>IF(ISNUMBER(Regressions!R131),ROUND(Regressions!R131, 1), NA())</f>
        <v>#N/A</v>
      </c>
      <c r="Q121" s="220" t="e">
        <f>IF(ISNUMBER(Regressions!S131),ROUND(Regressions!S131, 1), NA())</f>
        <v>#N/A</v>
      </c>
      <c r="R121" s="344" t="e">
        <f>IF(ISNUMBER(Regressions!T131),ROUND(Regressions!T131, 1), NA())</f>
        <v>#N/A</v>
      </c>
      <c r="S121" s="242" t="e">
        <f>IF(ISNUMBER(Regressions!U131),ROUND(Regressions!U131, 1), NA())</f>
        <v>#N/A</v>
      </c>
    </row>
    <row xmlns:x14ac="http://schemas.microsoft.com/office/spreadsheetml/2009/9/ac" r="122" hidden="true" x14ac:dyDescent="0.2">
      <c r="A122" s="340" t="str">
        <f>IF(ISBLANK(Regressions!A132), " ", Regressions!A132)</f>
        <v>Nigeria</v>
      </c>
      <c r="B122" s="341">
        <f>IF(ISBLANK(Regressions!B132), " ", Regressions!B132)</f>
        <v>2025</v>
      </c>
      <c r="C122" s="346" t="str">
        <f>IF(ISBLANK(Regressions!C132), " ", Regressions!C132)</f>
        <v>Pre-primary</v>
      </c>
      <c r="D122" s="342" t="str">
        <f>IF(ISBLANK(Regressions!D132), " ", Regressions!D132)</f>
        <v> </v>
      </c>
      <c r="E122" s="219" t="e">
        <f>IF(ISNUMBER(Regressions!E132),ROUND(Regressions!E132, 1), NA())</f>
        <v>#N/A</v>
      </c>
      <c r="F122" s="343" t="e">
        <f>IF(ISNUMBER(Regressions!F132),ROUND(Regressions!F132, 1), NA())</f>
        <v>#N/A</v>
      </c>
      <c r="G122" s="241" t="e">
        <f>IF(ISNUMBER(Regressions!G132),ROUND(Regressions!G132, 1), NA())</f>
        <v>#N/A</v>
      </c>
      <c r="H122" s="344" t="e">
        <f>IF(ISNUMBER(Regressions!H132),ROUND(Regressions!H132, 1), NA())</f>
        <v>#N/A</v>
      </c>
      <c r="I122" s="242" t="e">
        <f>IF(ISNUMBER(Regressions!I132),ROUND(Regressions!I132, 1), NA())</f>
        <v>#N/A</v>
      </c>
      <c r="J122" s="345" t="e">
        <f>IF(ISNUMBER(Regressions!K132),ROUND(Regressions!K132, 1), NA())</f>
        <v>#N/A</v>
      </c>
      <c r="K122" s="343" t="e">
        <f>IF(ISNUMBER(Regressions!L132),ROUND(Regressions!L132, 1), NA())</f>
        <v>#N/A</v>
      </c>
      <c r="L122" s="243" t="e">
        <f>IF(ISNUMBER(Regressions!M132),ROUND(Regressions!M132, 1), NA())</f>
        <v>#N/A</v>
      </c>
      <c r="M122" s="344" t="e">
        <f>IF(ISNUMBER(Regressions!N132),ROUND(Regressions!N132, 1), NA())</f>
        <v>#N/A</v>
      </c>
      <c r="N122" s="242" t="e">
        <f>IF(ISNUMBER(Regressions!O132),ROUND(Regressions!O132, 1), NA())</f>
        <v>#N/A</v>
      </c>
      <c r="O122" s="345" t="e">
        <f>IF(ISNUMBER(Regressions!Q132),ROUND(Regressions!Q132, 1), NA())</f>
        <v>#N/A</v>
      </c>
      <c r="P122" s="343" t="e">
        <f>IF(ISNUMBER(Regressions!R132),ROUND(Regressions!R132, 1), NA())</f>
        <v>#N/A</v>
      </c>
      <c r="Q122" s="220" t="e">
        <f>IF(ISNUMBER(Regressions!S132),ROUND(Regressions!S132, 1), NA())</f>
        <v>#N/A</v>
      </c>
      <c r="R122" s="344" t="e">
        <f>IF(ISNUMBER(Regressions!T132),ROUND(Regressions!T132, 1), NA())</f>
        <v>#N/A</v>
      </c>
      <c r="S122" s="242" t="e">
        <f>IF(ISNUMBER(Regressions!U132),ROUND(Regressions!U132, 1), NA())</f>
        <v>#N/A</v>
      </c>
    </row>
    <row xmlns:x14ac="http://schemas.microsoft.com/office/spreadsheetml/2009/9/ac" r="123" hidden="true" x14ac:dyDescent="0.2">
      <c r="A123" s="340" t="str">
        <f>IF(ISBLANK(Regressions!A133), " ", Regressions!A133)</f>
        <v>Nigeria</v>
      </c>
      <c r="B123" s="341">
        <f>IF(ISBLANK(Regressions!B133), " ", Regressions!B133)</f>
        <v>2026</v>
      </c>
      <c r="C123" s="346" t="str">
        <f>IF(ISBLANK(Regressions!C133), " ", Regressions!C133)</f>
        <v>Pre-primary</v>
      </c>
      <c r="D123" s="342" t="str">
        <f>IF(ISBLANK(Regressions!D133), " ", Regressions!D133)</f>
        <v> </v>
      </c>
      <c r="E123" s="219" t="e">
        <f>IF(ISNUMBER(Regressions!E133),ROUND(Regressions!E133, 1), NA())</f>
        <v>#N/A</v>
      </c>
      <c r="F123" s="343" t="e">
        <f>IF(ISNUMBER(Regressions!F133),ROUND(Regressions!F133, 1), NA())</f>
        <v>#N/A</v>
      </c>
      <c r="G123" s="241" t="e">
        <f>IF(ISNUMBER(Regressions!G133),ROUND(Regressions!G133, 1), NA())</f>
        <v>#N/A</v>
      </c>
      <c r="H123" s="344" t="e">
        <f>IF(ISNUMBER(Regressions!H133),ROUND(Regressions!H133, 1), NA())</f>
        <v>#N/A</v>
      </c>
      <c r="I123" s="242" t="e">
        <f>IF(ISNUMBER(Regressions!I133),ROUND(Regressions!I133, 1), NA())</f>
        <v>#N/A</v>
      </c>
      <c r="J123" s="345" t="e">
        <f>IF(ISNUMBER(Regressions!K133),ROUND(Regressions!K133, 1), NA())</f>
        <v>#N/A</v>
      </c>
      <c r="K123" s="343" t="e">
        <f>IF(ISNUMBER(Regressions!L133),ROUND(Regressions!L133, 1), NA())</f>
        <v>#N/A</v>
      </c>
      <c r="L123" s="243" t="e">
        <f>IF(ISNUMBER(Regressions!M133),ROUND(Regressions!M133, 1), NA())</f>
        <v>#N/A</v>
      </c>
      <c r="M123" s="344" t="e">
        <f>IF(ISNUMBER(Regressions!N133),ROUND(Regressions!N133, 1), NA())</f>
        <v>#N/A</v>
      </c>
      <c r="N123" s="242" t="e">
        <f>IF(ISNUMBER(Regressions!O133),ROUND(Regressions!O133, 1), NA())</f>
        <v>#N/A</v>
      </c>
      <c r="O123" s="345" t="e">
        <f>IF(ISNUMBER(Regressions!Q133),ROUND(Regressions!Q133, 1), NA())</f>
        <v>#N/A</v>
      </c>
      <c r="P123" s="343" t="e">
        <f>IF(ISNUMBER(Regressions!R133),ROUND(Regressions!R133, 1), NA())</f>
        <v>#N/A</v>
      </c>
      <c r="Q123" s="220" t="e">
        <f>IF(ISNUMBER(Regressions!S133),ROUND(Regressions!S133, 1), NA())</f>
        <v>#N/A</v>
      </c>
      <c r="R123" s="344" t="e">
        <f>IF(ISNUMBER(Regressions!T133),ROUND(Regressions!T133, 1), NA())</f>
        <v>#N/A</v>
      </c>
      <c r="S123" s="242" t="e">
        <f>IF(ISNUMBER(Regressions!U133),ROUND(Regressions!U133, 1), NA())</f>
        <v>#N/A</v>
      </c>
    </row>
    <row xmlns:x14ac="http://schemas.microsoft.com/office/spreadsheetml/2009/9/ac" r="124" hidden="true" x14ac:dyDescent="0.2">
      <c r="A124" s="340" t="str">
        <f>IF(ISBLANK(Regressions!A134), " ", Regressions!A134)</f>
        <v>Nigeria</v>
      </c>
      <c r="B124" s="341">
        <f>IF(ISBLANK(Regressions!B134), " ", Regressions!B134)</f>
        <v>2027</v>
      </c>
      <c r="C124" s="346" t="str">
        <f>IF(ISBLANK(Regressions!C134), " ", Regressions!C134)</f>
        <v>Pre-primary</v>
      </c>
      <c r="D124" s="342" t="str">
        <f>IF(ISBLANK(Regressions!D134), " ", Regressions!D134)</f>
        <v> </v>
      </c>
      <c r="E124" s="219" t="e">
        <f>IF(ISNUMBER(Regressions!E134),ROUND(Regressions!E134, 1), NA())</f>
        <v>#N/A</v>
      </c>
      <c r="F124" s="343" t="e">
        <f>IF(ISNUMBER(Regressions!F134),ROUND(Regressions!F134, 1), NA())</f>
        <v>#N/A</v>
      </c>
      <c r="G124" s="241" t="e">
        <f>IF(ISNUMBER(Regressions!G134),ROUND(Regressions!G134, 1), NA())</f>
        <v>#N/A</v>
      </c>
      <c r="H124" s="344" t="e">
        <f>IF(ISNUMBER(Regressions!H134),ROUND(Regressions!H134, 1), NA())</f>
        <v>#N/A</v>
      </c>
      <c r="I124" s="242" t="e">
        <f>IF(ISNUMBER(Regressions!I134),ROUND(Regressions!I134, 1), NA())</f>
        <v>#N/A</v>
      </c>
      <c r="J124" s="345" t="e">
        <f>IF(ISNUMBER(Regressions!K134),ROUND(Regressions!K134, 1), NA())</f>
        <v>#N/A</v>
      </c>
      <c r="K124" s="343" t="e">
        <f>IF(ISNUMBER(Regressions!L134),ROUND(Regressions!L134, 1), NA())</f>
        <v>#N/A</v>
      </c>
      <c r="L124" s="243" t="e">
        <f>IF(ISNUMBER(Regressions!M134),ROUND(Regressions!M134, 1), NA())</f>
        <v>#N/A</v>
      </c>
      <c r="M124" s="344" t="e">
        <f>IF(ISNUMBER(Regressions!N134),ROUND(Regressions!N134, 1), NA())</f>
        <v>#N/A</v>
      </c>
      <c r="N124" s="242" t="e">
        <f>IF(ISNUMBER(Regressions!O134),ROUND(Regressions!O134, 1), NA())</f>
        <v>#N/A</v>
      </c>
      <c r="O124" s="345" t="e">
        <f>IF(ISNUMBER(Regressions!Q134),ROUND(Regressions!Q134, 1), NA())</f>
        <v>#N/A</v>
      </c>
      <c r="P124" s="343" t="e">
        <f>IF(ISNUMBER(Regressions!R134),ROUND(Regressions!R134, 1), NA())</f>
        <v>#N/A</v>
      </c>
      <c r="Q124" s="220" t="e">
        <f>IF(ISNUMBER(Regressions!S134),ROUND(Regressions!S134, 1), NA())</f>
        <v>#N/A</v>
      </c>
      <c r="R124" s="344" t="e">
        <f>IF(ISNUMBER(Regressions!T134),ROUND(Regressions!T134, 1), NA())</f>
        <v>#N/A</v>
      </c>
      <c r="S124" s="242" t="e">
        <f>IF(ISNUMBER(Regressions!U134),ROUND(Regressions!U134, 1), NA())</f>
        <v>#N/A</v>
      </c>
    </row>
    <row xmlns:x14ac="http://schemas.microsoft.com/office/spreadsheetml/2009/9/ac" r="125" hidden="true" x14ac:dyDescent="0.2">
      <c r="A125" s="340" t="str">
        <f>IF(ISBLANK(Regressions!A135), " ", Regressions!A135)</f>
        <v>Nigeria</v>
      </c>
      <c r="B125" s="341">
        <f>IF(ISBLANK(Regressions!B135), " ", Regressions!B135)</f>
        <v>2028</v>
      </c>
      <c r="C125" s="346" t="str">
        <f>IF(ISBLANK(Regressions!C135), " ", Regressions!C135)</f>
        <v>Pre-primary</v>
      </c>
      <c r="D125" s="342" t="str">
        <f>IF(ISBLANK(Regressions!D135), " ", Regressions!D135)</f>
        <v> </v>
      </c>
      <c r="E125" s="219" t="e">
        <f>IF(ISNUMBER(Regressions!E135),ROUND(Regressions!E135, 1), NA())</f>
        <v>#N/A</v>
      </c>
      <c r="F125" s="343" t="e">
        <f>IF(ISNUMBER(Regressions!F135),ROUND(Regressions!F135, 1), NA())</f>
        <v>#N/A</v>
      </c>
      <c r="G125" s="241" t="e">
        <f>IF(ISNUMBER(Regressions!G135),ROUND(Regressions!G135, 1), NA())</f>
        <v>#N/A</v>
      </c>
      <c r="H125" s="344" t="e">
        <f>IF(ISNUMBER(Regressions!H135),ROUND(Regressions!H135, 1), NA())</f>
        <v>#N/A</v>
      </c>
      <c r="I125" s="242" t="e">
        <f>IF(ISNUMBER(Regressions!I135),ROUND(Regressions!I135, 1), NA())</f>
        <v>#N/A</v>
      </c>
      <c r="J125" s="345" t="e">
        <f>IF(ISNUMBER(Regressions!K135),ROUND(Regressions!K135, 1), NA())</f>
        <v>#N/A</v>
      </c>
      <c r="K125" s="343" t="e">
        <f>IF(ISNUMBER(Regressions!L135),ROUND(Regressions!L135, 1), NA())</f>
        <v>#N/A</v>
      </c>
      <c r="L125" s="243" t="e">
        <f>IF(ISNUMBER(Regressions!M135),ROUND(Regressions!M135, 1), NA())</f>
        <v>#N/A</v>
      </c>
      <c r="M125" s="344" t="e">
        <f>IF(ISNUMBER(Regressions!N135),ROUND(Regressions!N135, 1), NA())</f>
        <v>#N/A</v>
      </c>
      <c r="N125" s="242" t="e">
        <f>IF(ISNUMBER(Regressions!O135),ROUND(Regressions!O135, 1), NA())</f>
        <v>#N/A</v>
      </c>
      <c r="O125" s="345" t="e">
        <f>IF(ISNUMBER(Regressions!Q135),ROUND(Regressions!Q135, 1), NA())</f>
        <v>#N/A</v>
      </c>
      <c r="P125" s="343" t="e">
        <f>IF(ISNUMBER(Regressions!R135),ROUND(Regressions!R135, 1), NA())</f>
        <v>#N/A</v>
      </c>
      <c r="Q125" s="220" t="e">
        <f>IF(ISNUMBER(Regressions!S135),ROUND(Regressions!S135, 1), NA())</f>
        <v>#N/A</v>
      </c>
      <c r="R125" s="344" t="e">
        <f>IF(ISNUMBER(Regressions!T135),ROUND(Regressions!T135, 1), NA())</f>
        <v>#N/A</v>
      </c>
      <c r="S125" s="242" t="e">
        <f>IF(ISNUMBER(Regressions!U135),ROUND(Regressions!U135, 1), NA())</f>
        <v>#N/A</v>
      </c>
    </row>
    <row xmlns:x14ac="http://schemas.microsoft.com/office/spreadsheetml/2009/9/ac" r="126" hidden="true" x14ac:dyDescent="0.2">
      <c r="A126" s="340" t="str">
        <f>IF(ISBLANK(Regressions!A136), " ", Regressions!A136)</f>
        <v>Nigeria</v>
      </c>
      <c r="B126" s="341">
        <f>IF(ISBLANK(Regressions!B136), " ", Regressions!B136)</f>
        <v>2029</v>
      </c>
      <c r="C126" s="346" t="str">
        <f>IF(ISBLANK(Regressions!C136), " ", Regressions!C136)</f>
        <v>Pre-primary</v>
      </c>
      <c r="D126" s="342" t="str">
        <f>IF(ISBLANK(Regressions!D136), " ", Regressions!D136)</f>
        <v> </v>
      </c>
      <c r="E126" s="219" t="e">
        <f>IF(ISNUMBER(Regressions!E136),ROUND(Regressions!E136, 1), NA())</f>
        <v>#N/A</v>
      </c>
      <c r="F126" s="343" t="e">
        <f>IF(ISNUMBER(Regressions!F136),ROUND(Regressions!F136, 1), NA())</f>
        <v>#N/A</v>
      </c>
      <c r="G126" s="241" t="e">
        <f>IF(ISNUMBER(Regressions!G136),ROUND(Regressions!G136, 1), NA())</f>
        <v>#N/A</v>
      </c>
      <c r="H126" s="344" t="e">
        <f>IF(ISNUMBER(Regressions!H136),ROUND(Regressions!H136, 1), NA())</f>
        <v>#N/A</v>
      </c>
      <c r="I126" s="242" t="e">
        <f>IF(ISNUMBER(Regressions!I136),ROUND(Regressions!I136, 1), NA())</f>
        <v>#N/A</v>
      </c>
      <c r="J126" s="345" t="e">
        <f>IF(ISNUMBER(Regressions!K136),ROUND(Regressions!K136, 1), NA())</f>
        <v>#N/A</v>
      </c>
      <c r="K126" s="343" t="e">
        <f>IF(ISNUMBER(Regressions!L136),ROUND(Regressions!L136, 1), NA())</f>
        <v>#N/A</v>
      </c>
      <c r="L126" s="243" t="e">
        <f>IF(ISNUMBER(Regressions!M136),ROUND(Regressions!M136, 1), NA())</f>
        <v>#N/A</v>
      </c>
      <c r="M126" s="344" t="e">
        <f>IF(ISNUMBER(Regressions!N136),ROUND(Regressions!N136, 1), NA())</f>
        <v>#N/A</v>
      </c>
      <c r="N126" s="242" t="e">
        <f>IF(ISNUMBER(Regressions!O136),ROUND(Regressions!O136, 1), NA())</f>
        <v>#N/A</v>
      </c>
      <c r="O126" s="345" t="e">
        <f>IF(ISNUMBER(Regressions!Q136),ROUND(Regressions!Q136, 1), NA())</f>
        <v>#N/A</v>
      </c>
      <c r="P126" s="343" t="e">
        <f>IF(ISNUMBER(Regressions!R136),ROUND(Regressions!R136, 1), NA())</f>
        <v>#N/A</v>
      </c>
      <c r="Q126" s="220" t="e">
        <f>IF(ISNUMBER(Regressions!S136),ROUND(Regressions!S136, 1), NA())</f>
        <v>#N/A</v>
      </c>
      <c r="R126" s="344" t="e">
        <f>IF(ISNUMBER(Regressions!T136),ROUND(Regressions!T136, 1), NA())</f>
        <v>#N/A</v>
      </c>
      <c r="S126" s="242" t="e">
        <f>IF(ISNUMBER(Regressions!U136),ROUND(Regressions!U136, 1), NA())</f>
        <v>#N/A</v>
      </c>
    </row>
    <row xmlns:x14ac="http://schemas.microsoft.com/office/spreadsheetml/2009/9/ac" r="127" hidden="true" x14ac:dyDescent="0.2">
      <c r="A127" s="340" t="str">
        <f>IF(ISBLANK(Regressions!A137), " ", Regressions!A137)</f>
        <v>Nigeria</v>
      </c>
      <c r="B127" s="341">
        <f>IF(ISBLANK(Regressions!B137), " ", Regressions!B137)</f>
        <v>2030</v>
      </c>
      <c r="C127" s="346" t="str">
        <f>IF(ISBLANK(Regressions!C137), " ", Regressions!C137)</f>
        <v>Pre-primary</v>
      </c>
      <c r="D127" s="342" t="str">
        <f>IF(ISBLANK(Regressions!D137), " ", Regressions!D137)</f>
        <v> </v>
      </c>
      <c r="E127" s="219" t="e">
        <f>IF(ISNUMBER(Regressions!E137),ROUND(Regressions!E137, 1), NA())</f>
        <v>#N/A</v>
      </c>
      <c r="F127" s="343" t="e">
        <f>IF(ISNUMBER(Regressions!F137),ROUND(Regressions!F137, 1), NA())</f>
        <v>#N/A</v>
      </c>
      <c r="G127" s="241" t="e">
        <f>IF(ISNUMBER(Regressions!G137),ROUND(Regressions!G137, 1), NA())</f>
        <v>#N/A</v>
      </c>
      <c r="H127" s="344" t="e">
        <f>IF(ISNUMBER(Regressions!H137),ROUND(Regressions!H137, 1), NA())</f>
        <v>#N/A</v>
      </c>
      <c r="I127" s="242" t="e">
        <f>IF(ISNUMBER(Regressions!I137),ROUND(Regressions!I137, 1), NA())</f>
        <v>#N/A</v>
      </c>
      <c r="J127" s="345" t="e">
        <f>IF(ISNUMBER(Regressions!K137),ROUND(Regressions!K137, 1), NA())</f>
        <v>#N/A</v>
      </c>
      <c r="K127" s="343" t="e">
        <f>IF(ISNUMBER(Regressions!L137),ROUND(Regressions!L137, 1), NA())</f>
        <v>#N/A</v>
      </c>
      <c r="L127" s="243" t="e">
        <f>IF(ISNUMBER(Regressions!M137),ROUND(Regressions!M137, 1), NA())</f>
        <v>#N/A</v>
      </c>
      <c r="M127" s="344" t="e">
        <f>IF(ISNUMBER(Regressions!N137),ROUND(Regressions!N137, 1), NA())</f>
        <v>#N/A</v>
      </c>
      <c r="N127" s="242" t="e">
        <f>IF(ISNUMBER(Regressions!O137),ROUND(Regressions!O137, 1), NA())</f>
        <v>#N/A</v>
      </c>
      <c r="O127" s="345" t="e">
        <f>IF(ISNUMBER(Regressions!Q137),ROUND(Regressions!Q137, 1), NA())</f>
        <v>#N/A</v>
      </c>
      <c r="P127" s="343" t="e">
        <f>IF(ISNUMBER(Regressions!R137),ROUND(Regressions!R137, 1), NA())</f>
        <v>#N/A</v>
      </c>
      <c r="Q127" s="220" t="e">
        <f>IF(ISNUMBER(Regressions!S137),ROUND(Regressions!S137, 1), NA())</f>
        <v>#N/A</v>
      </c>
      <c r="R127" s="344" t="e">
        <f>IF(ISNUMBER(Regressions!T137),ROUND(Regressions!T137, 1), NA())</f>
        <v>#N/A</v>
      </c>
      <c r="S127" s="242" t="e">
        <f>IF(ISNUMBER(Regressions!U137),ROUND(Regressions!U137, 1), NA())</f>
        <v>#N/A</v>
      </c>
    </row>
    <row xmlns:x14ac="http://schemas.microsoft.com/office/spreadsheetml/2009/9/ac" r="128" x14ac:dyDescent="0.2">
      <c r="A128" s="340" t="str">
        <f>IF(ISBLANK(Regressions!A138), " ", Regressions!A138)</f>
        <v>Nigeria</v>
      </c>
      <c r="B128" s="341">
        <f>IF(ISBLANK(Regressions!B138), " ", Regressions!B138)</f>
        <v>2000</v>
      </c>
      <c r="C128" s="346" t="str">
        <f>IF(ISBLANK(Regressions!C138), " ", Regressions!C138)</f>
        <v>Primary</v>
      </c>
      <c r="D128" s="342">
        <f>IF(ISBLANK(Regressions!D138), " ", Regressions!D138)</f>
        <v>19305478</v>
      </c>
      <c r="E128" s="219" t="e">
        <f>IF(ISNUMBER(Regressions!E138),ROUND(Regressions!E138, 1), NA())</f>
        <v>#N/A</v>
      </c>
      <c r="F128" s="343" t="e">
        <f>IF(ISNUMBER(Regressions!F138),ROUND(Regressions!F138, 1), NA())</f>
        <v>#N/A</v>
      </c>
      <c r="G128" s="241" t="e">
        <f>IF(ISNUMBER(Regressions!G138),ROUND(Regressions!G138, 1), NA())</f>
        <v>#N/A</v>
      </c>
      <c r="H128" s="344" t="e">
        <f>IF(ISNUMBER(Regressions!H138),ROUND(Regressions!H138, 1), NA())</f>
        <v>#N/A</v>
      </c>
      <c r="I128" s="242" t="e">
        <f>IF(ISNUMBER(Regressions!I138),ROUND(Regressions!I138, 1), NA())</f>
        <v>#N/A</v>
      </c>
      <c r="J128" s="345" t="e">
        <f>IF(ISNUMBER(Regressions!K138),ROUND(Regressions!K138, 1), NA())</f>
        <v>#N/A</v>
      </c>
      <c r="K128" s="343" t="e">
        <f>IF(ISNUMBER(Regressions!L138),ROUND(Regressions!L138, 1), NA())</f>
        <v>#N/A</v>
      </c>
      <c r="L128" s="243" t="e">
        <f>IF(ISNUMBER(Regressions!M138),ROUND(Regressions!M138, 1), NA())</f>
        <v>#N/A</v>
      </c>
      <c r="M128" s="344" t="e">
        <f>IF(ISNUMBER(Regressions!N138),ROUND(Regressions!N138, 1), NA())</f>
        <v>#N/A</v>
      </c>
      <c r="N128" s="242" t="e">
        <f>IF(ISNUMBER(Regressions!O138),ROUND(Regressions!O138, 1), NA())</f>
        <v>#N/A</v>
      </c>
      <c r="O128" s="345" t="e">
        <f>IF(ISNUMBER(Regressions!Q138),ROUND(Regressions!Q138, 1), NA())</f>
        <v>#N/A</v>
      </c>
      <c r="P128" s="343" t="e">
        <f>IF(ISNUMBER(Regressions!R138),ROUND(Regressions!R138, 1), NA())</f>
        <v>#N/A</v>
      </c>
      <c r="Q128" s="220" t="e">
        <f>IF(ISNUMBER(Regressions!S138),ROUND(Regressions!S138, 1), NA())</f>
        <v>#N/A</v>
      </c>
      <c r="R128" s="344" t="e">
        <f>IF(ISNUMBER(Regressions!T138),ROUND(Regressions!T138, 1), NA())</f>
        <v>#N/A</v>
      </c>
      <c r="S128" s="242" t="e">
        <f>IF(ISNUMBER(Regressions!U138),ROUND(Regressions!U138, 1), NA())</f>
        <v>#N/A</v>
      </c>
    </row>
    <row xmlns:x14ac="http://schemas.microsoft.com/office/spreadsheetml/2009/9/ac" r="129" x14ac:dyDescent="0.2">
      <c r="A129" s="340" t="str">
        <f>IF(ISBLANK(Regressions!A139), " ", Regressions!A139)</f>
        <v>Nigeria</v>
      </c>
      <c r="B129" s="341">
        <f>IF(ISBLANK(Regressions!B139), " ", Regressions!B139)</f>
        <v>2001</v>
      </c>
      <c r="C129" s="346" t="str">
        <f>IF(ISBLANK(Regressions!C139), " ", Regressions!C139)</f>
        <v>Primary</v>
      </c>
      <c r="D129" s="342">
        <f>IF(ISBLANK(Regressions!D139), " ", Regressions!D139)</f>
        <v>19847612</v>
      </c>
      <c r="E129" s="219" t="e">
        <f>IF(ISNUMBER(Regressions!E139),ROUND(Regressions!E139, 1), NA())</f>
        <v>#N/A</v>
      </c>
      <c r="F129" s="343" t="e">
        <f>IF(ISNUMBER(Regressions!F139),ROUND(Regressions!F139, 1), NA())</f>
        <v>#N/A</v>
      </c>
      <c r="G129" s="241" t="e">
        <f>IF(ISNUMBER(Regressions!G139),ROUND(Regressions!G139, 1), NA())</f>
        <v>#N/A</v>
      </c>
      <c r="H129" s="344" t="e">
        <f>IF(ISNUMBER(Regressions!H139),ROUND(Regressions!H139, 1), NA())</f>
        <v>#N/A</v>
      </c>
      <c r="I129" s="242" t="e">
        <f>IF(ISNUMBER(Regressions!I139),ROUND(Regressions!I139, 1), NA())</f>
        <v>#N/A</v>
      </c>
      <c r="J129" s="345" t="e">
        <f>IF(ISNUMBER(Regressions!K139),ROUND(Regressions!K139, 1), NA())</f>
        <v>#N/A</v>
      </c>
      <c r="K129" s="343" t="e">
        <f>IF(ISNUMBER(Regressions!L139),ROUND(Regressions!L139, 1), NA())</f>
        <v>#N/A</v>
      </c>
      <c r="L129" s="243" t="e">
        <f>IF(ISNUMBER(Regressions!M139),ROUND(Regressions!M139, 1), NA())</f>
        <v>#N/A</v>
      </c>
      <c r="M129" s="344" t="e">
        <f>IF(ISNUMBER(Regressions!N139),ROUND(Regressions!N139, 1), NA())</f>
        <v>#N/A</v>
      </c>
      <c r="N129" s="242" t="e">
        <f>IF(ISNUMBER(Regressions!O139),ROUND(Regressions!O139, 1), NA())</f>
        <v>#N/A</v>
      </c>
      <c r="O129" s="345" t="e">
        <f>IF(ISNUMBER(Regressions!Q139),ROUND(Regressions!Q139, 1), NA())</f>
        <v>#N/A</v>
      </c>
      <c r="P129" s="343" t="e">
        <f>IF(ISNUMBER(Regressions!R139),ROUND(Regressions!R139, 1), NA())</f>
        <v>#N/A</v>
      </c>
      <c r="Q129" s="220" t="e">
        <f>IF(ISNUMBER(Regressions!S139),ROUND(Regressions!S139, 1), NA())</f>
        <v>#N/A</v>
      </c>
      <c r="R129" s="344" t="e">
        <f>IF(ISNUMBER(Regressions!T139),ROUND(Regressions!T139, 1), NA())</f>
        <v>#N/A</v>
      </c>
      <c r="S129" s="242" t="e">
        <f>IF(ISNUMBER(Regressions!U139),ROUND(Regressions!U139, 1), NA())</f>
        <v>#N/A</v>
      </c>
    </row>
    <row xmlns:x14ac="http://schemas.microsoft.com/office/spreadsheetml/2009/9/ac" r="130" x14ac:dyDescent="0.2">
      <c r="A130" s="340" t="str">
        <f>IF(ISBLANK(Regressions!A140), " ", Regressions!A140)</f>
        <v>Nigeria</v>
      </c>
      <c r="B130" s="341">
        <f>IF(ISBLANK(Regressions!B140), " ", Regressions!B140)</f>
        <v>2002</v>
      </c>
      <c r="C130" s="346" t="str">
        <f>IF(ISBLANK(Regressions!C140), " ", Regressions!C140)</f>
        <v>Primary</v>
      </c>
      <c r="D130" s="342">
        <f>IF(ISBLANK(Regressions!D140), " ", Regressions!D140)</f>
        <v>20404460</v>
      </c>
      <c r="E130" s="219" t="e">
        <f>IF(ISNUMBER(Regressions!E140),ROUND(Regressions!E140, 1), NA())</f>
        <v>#N/A</v>
      </c>
      <c r="F130" s="343" t="e">
        <f>IF(ISNUMBER(Regressions!F140),ROUND(Regressions!F140, 1), NA())</f>
        <v>#N/A</v>
      </c>
      <c r="G130" s="241" t="e">
        <f>IF(ISNUMBER(Regressions!G140),ROUND(Regressions!G140, 1), NA())</f>
        <v>#N/A</v>
      </c>
      <c r="H130" s="344" t="e">
        <f>IF(ISNUMBER(Regressions!H140),ROUND(Regressions!H140, 1), NA())</f>
        <v>#N/A</v>
      </c>
      <c r="I130" s="242" t="e">
        <f>IF(ISNUMBER(Regressions!I140),ROUND(Regressions!I140, 1), NA())</f>
        <v>#N/A</v>
      </c>
      <c r="J130" s="345" t="e">
        <f>IF(ISNUMBER(Regressions!K140),ROUND(Regressions!K140, 1), NA())</f>
        <v>#N/A</v>
      </c>
      <c r="K130" s="343" t="e">
        <f>IF(ISNUMBER(Regressions!L140),ROUND(Regressions!L140, 1), NA())</f>
        <v>#N/A</v>
      </c>
      <c r="L130" s="243" t="e">
        <f>IF(ISNUMBER(Regressions!M140),ROUND(Regressions!M140, 1), NA())</f>
        <v>#N/A</v>
      </c>
      <c r="M130" s="344" t="e">
        <f>IF(ISNUMBER(Regressions!N140),ROUND(Regressions!N140, 1), NA())</f>
        <v>#N/A</v>
      </c>
      <c r="N130" s="242" t="e">
        <f>IF(ISNUMBER(Regressions!O140),ROUND(Regressions!O140, 1), NA())</f>
        <v>#N/A</v>
      </c>
      <c r="O130" s="345" t="e">
        <f>IF(ISNUMBER(Regressions!Q140),ROUND(Regressions!Q140, 1), NA())</f>
        <v>#N/A</v>
      </c>
      <c r="P130" s="343" t="e">
        <f>IF(ISNUMBER(Regressions!R140),ROUND(Regressions!R140, 1), NA())</f>
        <v>#N/A</v>
      </c>
      <c r="Q130" s="220" t="e">
        <f>IF(ISNUMBER(Regressions!S140),ROUND(Regressions!S140, 1), NA())</f>
        <v>#N/A</v>
      </c>
      <c r="R130" s="344" t="e">
        <f>IF(ISNUMBER(Regressions!T140),ROUND(Regressions!T140, 1), NA())</f>
        <v>#N/A</v>
      </c>
      <c r="S130" s="242" t="e">
        <f>IF(ISNUMBER(Regressions!U140),ROUND(Regressions!U140, 1), NA())</f>
        <v>#N/A</v>
      </c>
    </row>
    <row xmlns:x14ac="http://schemas.microsoft.com/office/spreadsheetml/2009/9/ac" r="131" x14ac:dyDescent="0.2">
      <c r="A131" s="340" t="str">
        <f>IF(ISBLANK(Regressions!A141), " ", Regressions!A141)</f>
        <v>Nigeria</v>
      </c>
      <c r="B131" s="341">
        <f>IF(ISBLANK(Regressions!B141), " ", Regressions!B141)</f>
        <v>2003</v>
      </c>
      <c r="C131" s="346" t="str">
        <f>IF(ISBLANK(Regressions!C141), " ", Regressions!C141)</f>
        <v>Primary</v>
      </c>
      <c r="D131" s="342">
        <f>IF(ISBLANK(Regressions!D141), " ", Regressions!D141)</f>
        <v>20984266</v>
      </c>
      <c r="E131" s="219" t="e">
        <f>IF(ISNUMBER(Regressions!E141),ROUND(Regressions!E141, 1), NA())</f>
        <v>#N/A</v>
      </c>
      <c r="F131" s="343" t="e">
        <f>IF(ISNUMBER(Regressions!F141),ROUND(Regressions!F141, 1), NA())</f>
        <v>#N/A</v>
      </c>
      <c r="G131" s="241" t="e">
        <f>IF(ISNUMBER(Regressions!G141),ROUND(Regressions!G141, 1), NA())</f>
        <v>#N/A</v>
      </c>
      <c r="H131" s="344" t="e">
        <f>IF(ISNUMBER(Regressions!H141),ROUND(Regressions!H141, 1), NA())</f>
        <v>#N/A</v>
      </c>
      <c r="I131" s="242" t="e">
        <f>IF(ISNUMBER(Regressions!I141),ROUND(Regressions!I141, 1), NA())</f>
        <v>#N/A</v>
      </c>
      <c r="J131" s="345" t="e">
        <f>IF(ISNUMBER(Regressions!K141),ROUND(Regressions!K141, 1), NA())</f>
        <v>#N/A</v>
      </c>
      <c r="K131" s="343" t="e">
        <f>IF(ISNUMBER(Regressions!L141),ROUND(Regressions!L141, 1), NA())</f>
        <v>#N/A</v>
      </c>
      <c r="L131" s="243" t="e">
        <f>IF(ISNUMBER(Regressions!M141),ROUND(Regressions!M141, 1), NA())</f>
        <v>#N/A</v>
      </c>
      <c r="M131" s="344" t="e">
        <f>IF(ISNUMBER(Regressions!N141),ROUND(Regressions!N141, 1), NA())</f>
        <v>#N/A</v>
      </c>
      <c r="N131" s="242" t="e">
        <f>IF(ISNUMBER(Regressions!O141),ROUND(Regressions!O141, 1), NA())</f>
        <v>#N/A</v>
      </c>
      <c r="O131" s="345" t="e">
        <f>IF(ISNUMBER(Regressions!Q141),ROUND(Regressions!Q141, 1), NA())</f>
        <v>#N/A</v>
      </c>
      <c r="P131" s="343" t="e">
        <f>IF(ISNUMBER(Regressions!R141),ROUND(Regressions!R141, 1), NA())</f>
        <v>#N/A</v>
      </c>
      <c r="Q131" s="220" t="e">
        <f>IF(ISNUMBER(Regressions!S141),ROUND(Regressions!S141, 1), NA())</f>
        <v>#N/A</v>
      </c>
      <c r="R131" s="344" t="e">
        <f>IF(ISNUMBER(Regressions!T141),ROUND(Regressions!T141, 1), NA())</f>
        <v>#N/A</v>
      </c>
      <c r="S131" s="242" t="e">
        <f>IF(ISNUMBER(Regressions!U141),ROUND(Regressions!U141, 1), NA())</f>
        <v>#N/A</v>
      </c>
    </row>
    <row xmlns:x14ac="http://schemas.microsoft.com/office/spreadsheetml/2009/9/ac" r="132" x14ac:dyDescent="0.2">
      <c r="A132" s="340" t="str">
        <f>IF(ISBLANK(Regressions!A142), " ", Regressions!A142)</f>
        <v>Nigeria</v>
      </c>
      <c r="B132" s="341">
        <f>IF(ISBLANK(Regressions!B142), " ", Regressions!B142)</f>
        <v>2004</v>
      </c>
      <c r="C132" s="346" t="str">
        <f>IF(ISBLANK(Regressions!C142), " ", Regressions!C142)</f>
        <v>Primary</v>
      </c>
      <c r="D132" s="342">
        <f>IF(ISBLANK(Regressions!D142), " ", Regressions!D142)</f>
        <v>21571544</v>
      </c>
      <c r="E132" s="219" t="e">
        <f>IF(ISNUMBER(Regressions!E142),ROUND(Regressions!E142, 1), NA())</f>
        <v>#N/A</v>
      </c>
      <c r="F132" s="343" t="e">
        <f>IF(ISNUMBER(Regressions!F142),ROUND(Regressions!F142, 1), NA())</f>
        <v>#N/A</v>
      </c>
      <c r="G132" s="241" t="e">
        <f>IF(ISNUMBER(Regressions!G142),ROUND(Regressions!G142, 1), NA())</f>
        <v>#N/A</v>
      </c>
      <c r="H132" s="344" t="e">
        <f>IF(ISNUMBER(Regressions!H142),ROUND(Regressions!H142, 1), NA())</f>
        <v>#N/A</v>
      </c>
      <c r="I132" s="242" t="e">
        <f>IF(ISNUMBER(Regressions!I142),ROUND(Regressions!I142, 1), NA())</f>
        <v>#N/A</v>
      </c>
      <c r="J132" s="345" t="e">
        <f>IF(ISNUMBER(Regressions!K142),ROUND(Regressions!K142, 1), NA())</f>
        <v>#N/A</v>
      </c>
      <c r="K132" s="343" t="e">
        <f>IF(ISNUMBER(Regressions!L142),ROUND(Regressions!L142, 1), NA())</f>
        <v>#N/A</v>
      </c>
      <c r="L132" s="243" t="e">
        <f>IF(ISNUMBER(Regressions!M142),ROUND(Regressions!M142, 1), NA())</f>
        <v>#N/A</v>
      </c>
      <c r="M132" s="344" t="e">
        <f>IF(ISNUMBER(Regressions!N142),ROUND(Regressions!N142, 1), NA())</f>
        <v>#N/A</v>
      </c>
      <c r="N132" s="242" t="e">
        <f>IF(ISNUMBER(Regressions!O142),ROUND(Regressions!O142, 1), NA())</f>
        <v>#N/A</v>
      </c>
      <c r="O132" s="345" t="e">
        <f>IF(ISNUMBER(Regressions!Q142),ROUND(Regressions!Q142, 1), NA())</f>
        <v>#N/A</v>
      </c>
      <c r="P132" s="343" t="e">
        <f>IF(ISNUMBER(Regressions!R142),ROUND(Regressions!R142, 1), NA())</f>
        <v>#N/A</v>
      </c>
      <c r="Q132" s="220" t="e">
        <f>IF(ISNUMBER(Regressions!S142),ROUND(Regressions!S142, 1), NA())</f>
        <v>#N/A</v>
      </c>
      <c r="R132" s="344" t="e">
        <f>IF(ISNUMBER(Regressions!T142),ROUND(Regressions!T142, 1), NA())</f>
        <v>#N/A</v>
      </c>
      <c r="S132" s="242" t="e">
        <f>IF(ISNUMBER(Regressions!U142),ROUND(Regressions!U142, 1), NA())</f>
        <v>#N/A</v>
      </c>
    </row>
    <row xmlns:x14ac="http://schemas.microsoft.com/office/spreadsheetml/2009/9/ac" r="133" x14ac:dyDescent="0.2">
      <c r="A133" s="340" t="str">
        <f>IF(ISBLANK(Regressions!A143), " ", Regressions!A143)</f>
        <v>Nigeria</v>
      </c>
      <c r="B133" s="341">
        <f>IF(ISBLANK(Regressions!B143), " ", Regressions!B143)</f>
        <v>2005</v>
      </c>
      <c r="C133" s="346" t="str">
        <f>IF(ISBLANK(Regressions!C143), " ", Regressions!C143)</f>
        <v>Primary</v>
      </c>
      <c r="D133" s="342">
        <f>IF(ISBLANK(Regressions!D143), " ", Regressions!D143)</f>
        <v>22164134</v>
      </c>
      <c r="E133" s="219" t="e">
        <f>IF(ISNUMBER(Regressions!E143),ROUND(Regressions!E143, 1), NA())</f>
        <v>#N/A</v>
      </c>
      <c r="F133" s="343" t="e">
        <f>IF(ISNUMBER(Regressions!F143),ROUND(Regressions!F143, 1), NA())</f>
        <v>#N/A</v>
      </c>
      <c r="G133" s="241" t="e">
        <f>IF(ISNUMBER(Regressions!G143),ROUND(Regressions!G143, 1), NA())</f>
        <v>#N/A</v>
      </c>
      <c r="H133" s="344" t="e">
        <f>IF(ISNUMBER(Regressions!H143),ROUND(Regressions!H143, 1), NA())</f>
        <v>#N/A</v>
      </c>
      <c r="I133" s="242" t="e">
        <f>IF(ISNUMBER(Regressions!I143),ROUND(Regressions!I143, 1), NA())</f>
        <v>#N/A</v>
      </c>
      <c r="J133" s="345" t="e">
        <f>IF(ISNUMBER(Regressions!K143),ROUND(Regressions!K143, 1), NA())</f>
        <v>#N/A</v>
      </c>
      <c r="K133" s="343" t="e">
        <f>IF(ISNUMBER(Regressions!L143),ROUND(Regressions!L143, 1), NA())</f>
        <v>#N/A</v>
      </c>
      <c r="L133" s="243" t="e">
        <f>IF(ISNUMBER(Regressions!M143),ROUND(Regressions!M143, 1), NA())</f>
        <v>#N/A</v>
      </c>
      <c r="M133" s="344" t="e">
        <f>IF(ISNUMBER(Regressions!N143),ROUND(Regressions!N143, 1), NA())</f>
        <v>#N/A</v>
      </c>
      <c r="N133" s="242" t="e">
        <f>IF(ISNUMBER(Regressions!O143),ROUND(Regressions!O143, 1), NA())</f>
        <v>#N/A</v>
      </c>
      <c r="O133" s="345" t="e">
        <f>IF(ISNUMBER(Regressions!Q143),ROUND(Regressions!Q143, 1), NA())</f>
        <v>#N/A</v>
      </c>
      <c r="P133" s="343" t="e">
        <f>IF(ISNUMBER(Regressions!R143),ROUND(Regressions!R143, 1), NA())</f>
        <v>#N/A</v>
      </c>
      <c r="Q133" s="220" t="e">
        <f>IF(ISNUMBER(Regressions!S143),ROUND(Regressions!S143, 1), NA())</f>
        <v>#N/A</v>
      </c>
      <c r="R133" s="344" t="e">
        <f>IF(ISNUMBER(Regressions!T143),ROUND(Regressions!T143, 1), NA())</f>
        <v>#N/A</v>
      </c>
      <c r="S133" s="242" t="e">
        <f>IF(ISNUMBER(Regressions!U143),ROUND(Regressions!U143, 1), NA())</f>
        <v>#N/A</v>
      </c>
    </row>
    <row xmlns:x14ac="http://schemas.microsoft.com/office/spreadsheetml/2009/9/ac" r="134" x14ac:dyDescent="0.2">
      <c r="A134" s="340" t="str">
        <f>IF(ISBLANK(Regressions!A144), " ", Regressions!A144)</f>
        <v>Nigeria</v>
      </c>
      <c r="B134" s="341">
        <f>IF(ISBLANK(Regressions!B144), " ", Regressions!B144)</f>
        <v>2006</v>
      </c>
      <c r="C134" s="346" t="str">
        <f>IF(ISBLANK(Regressions!C144), " ", Regressions!C144)</f>
        <v>Primary</v>
      </c>
      <c r="D134" s="342">
        <f>IF(ISBLANK(Regressions!D144), " ", Regressions!D144)</f>
        <v>22819022</v>
      </c>
      <c r="E134" s="219" t="e">
        <f>IF(ISNUMBER(Regressions!E144),ROUND(Regressions!E144, 1), NA())</f>
        <v>#N/A</v>
      </c>
      <c r="F134" s="343" t="e">
        <f>IF(ISNUMBER(Regressions!F144),ROUND(Regressions!F144, 1), NA())</f>
        <v>#N/A</v>
      </c>
      <c r="G134" s="241" t="e">
        <f>IF(ISNUMBER(Regressions!G144),ROUND(Regressions!G144, 1), NA())</f>
        <v>#N/A</v>
      </c>
      <c r="H134" s="344" t="e">
        <f>IF(ISNUMBER(Regressions!H144),ROUND(Regressions!H144, 1), NA())</f>
        <v>#N/A</v>
      </c>
      <c r="I134" s="242" t="e">
        <f>IF(ISNUMBER(Regressions!I144),ROUND(Regressions!I144, 1), NA())</f>
        <v>#N/A</v>
      </c>
      <c r="J134" s="345" t="e">
        <f>IF(ISNUMBER(Regressions!K144),ROUND(Regressions!K144, 1), NA())</f>
        <v>#N/A</v>
      </c>
      <c r="K134" s="343" t="e">
        <f>IF(ISNUMBER(Regressions!L144),ROUND(Regressions!L144, 1), NA())</f>
        <v>#N/A</v>
      </c>
      <c r="L134" s="243" t="e">
        <f>IF(ISNUMBER(Regressions!M144),ROUND(Regressions!M144, 1), NA())</f>
        <v>#N/A</v>
      </c>
      <c r="M134" s="344" t="e">
        <f>IF(ISNUMBER(Regressions!N144),ROUND(Regressions!N144, 1), NA())</f>
        <v>#N/A</v>
      </c>
      <c r="N134" s="242" t="e">
        <f>IF(ISNUMBER(Regressions!O144),ROUND(Regressions!O144, 1), NA())</f>
        <v>#N/A</v>
      </c>
      <c r="O134" s="345" t="e">
        <f>IF(ISNUMBER(Regressions!Q144),ROUND(Regressions!Q144, 1), NA())</f>
        <v>#N/A</v>
      </c>
      <c r="P134" s="343" t="e">
        <f>IF(ISNUMBER(Regressions!R144),ROUND(Regressions!R144, 1), NA())</f>
        <v>#N/A</v>
      </c>
      <c r="Q134" s="220" t="e">
        <f>IF(ISNUMBER(Regressions!S144),ROUND(Regressions!S144, 1), NA())</f>
        <v>#N/A</v>
      </c>
      <c r="R134" s="344" t="e">
        <f>IF(ISNUMBER(Regressions!T144),ROUND(Regressions!T144, 1), NA())</f>
        <v>#N/A</v>
      </c>
      <c r="S134" s="242" t="e">
        <f>IF(ISNUMBER(Regressions!U144),ROUND(Regressions!U144, 1), NA())</f>
        <v>#N/A</v>
      </c>
    </row>
    <row xmlns:x14ac="http://schemas.microsoft.com/office/spreadsheetml/2009/9/ac" r="135" x14ac:dyDescent="0.2">
      <c r="A135" s="340" t="str">
        <f>IF(ISBLANK(Regressions!A145), " ", Regressions!A145)</f>
        <v>Nigeria</v>
      </c>
      <c r="B135" s="341">
        <f>IF(ISBLANK(Regressions!B145), " ", Regressions!B145)</f>
        <v>2007</v>
      </c>
      <c r="C135" s="346" t="str">
        <f>IF(ISBLANK(Regressions!C145), " ", Regressions!C145)</f>
        <v>Primary</v>
      </c>
      <c r="D135" s="342">
        <f>IF(ISBLANK(Regressions!D145), " ", Regressions!D145)</f>
        <v>23530196</v>
      </c>
      <c r="E135" s="219" t="e">
        <f>IF(ISNUMBER(Regressions!E145),ROUND(Regressions!E145, 1), NA())</f>
        <v>#N/A</v>
      </c>
      <c r="F135" s="343">
        <f>IF(ISNUMBER(Regressions!F145),ROUND(Regressions!F145, 1), NA())</f>
        <v>42</v>
      </c>
      <c r="G135" s="241" t="e">
        <f>IF(ISNUMBER(Regressions!G145),ROUND(Regressions!G145, 1), NA())</f>
        <v>#N/A</v>
      </c>
      <c r="H135" s="344" t="e">
        <f>IF(ISNUMBER(Regressions!H145),ROUND(Regressions!H145, 1), NA())</f>
        <v>#N/A</v>
      </c>
      <c r="I135" s="242">
        <f>IF(ISNUMBER(Regressions!I145),ROUND(Regressions!I145, 1), NA())</f>
        <v>58</v>
      </c>
      <c r="J135" s="345">
        <f>IF(ISNUMBER(Regressions!K145),ROUND(Regressions!K145, 1), NA())</f>
        <v>55.9</v>
      </c>
      <c r="K135" s="343">
        <f>IF(ISNUMBER(Regressions!L145),ROUND(Regressions!L145, 1), NA())</f>
        <v>50.9</v>
      </c>
      <c r="L135" s="243">
        <f>IF(ISNUMBER(Regressions!M145),ROUND(Regressions!M145, 1), NA())</f>
        <v>15.7</v>
      </c>
      <c r="M135" s="344">
        <f>IF(ISNUMBER(Regressions!N145),ROUND(Regressions!N145, 1), NA())</f>
        <v>35.1</v>
      </c>
      <c r="N135" s="242">
        <f>IF(ISNUMBER(Regressions!O145),ROUND(Regressions!O145, 1), NA())</f>
        <v>49.1</v>
      </c>
      <c r="O135" s="345" t="e">
        <f>IF(ISNUMBER(Regressions!Q145),ROUND(Regressions!Q145, 1), NA())</f>
        <v>#N/A</v>
      </c>
      <c r="P135" s="343" t="e">
        <f>IF(ISNUMBER(Regressions!R145),ROUND(Regressions!R145, 1), NA())</f>
        <v>#N/A</v>
      </c>
      <c r="Q135" s="220" t="e">
        <f>IF(ISNUMBER(Regressions!S145),ROUND(Regressions!S145, 1), NA())</f>
        <v>#N/A</v>
      </c>
      <c r="R135" s="344" t="e">
        <f>IF(ISNUMBER(Regressions!T145),ROUND(Regressions!T145, 1), NA())</f>
        <v>#N/A</v>
      </c>
      <c r="S135" s="242" t="e">
        <f>IF(ISNUMBER(Regressions!U145),ROUND(Regressions!U145, 1), NA())</f>
        <v>#N/A</v>
      </c>
    </row>
    <row xmlns:x14ac="http://schemas.microsoft.com/office/spreadsheetml/2009/9/ac" r="136" x14ac:dyDescent="0.2">
      <c r="A136" s="340" t="str">
        <f>IF(ISBLANK(Regressions!A146), " ", Regressions!A146)</f>
        <v>Nigeria</v>
      </c>
      <c r="B136" s="341">
        <f>IF(ISBLANK(Regressions!B146), " ", Regressions!B146)</f>
        <v>2008</v>
      </c>
      <c r="C136" s="346" t="str">
        <f>IF(ISBLANK(Regressions!C146), " ", Regressions!C146)</f>
        <v>Primary</v>
      </c>
      <c r="D136" s="342">
        <f>IF(ISBLANK(Regressions!D146), " ", Regressions!D146)</f>
        <v>24287472</v>
      </c>
      <c r="E136" s="219" t="e">
        <f>IF(ISNUMBER(Regressions!E146),ROUND(Regressions!E146, 1), NA())</f>
        <v>#N/A</v>
      </c>
      <c r="F136" s="343">
        <f>IF(ISNUMBER(Regressions!F146),ROUND(Regressions!F146, 1), NA())</f>
        <v>42</v>
      </c>
      <c r="G136" s="241" t="e">
        <f>IF(ISNUMBER(Regressions!G146),ROUND(Regressions!G146, 1), NA())</f>
        <v>#N/A</v>
      </c>
      <c r="H136" s="344" t="e">
        <f>IF(ISNUMBER(Regressions!H146),ROUND(Regressions!H146, 1), NA())</f>
        <v>#N/A</v>
      </c>
      <c r="I136" s="242">
        <f>IF(ISNUMBER(Regressions!I146),ROUND(Regressions!I146, 1), NA())</f>
        <v>58</v>
      </c>
      <c r="J136" s="345">
        <f>IF(ISNUMBER(Regressions!K146),ROUND(Regressions!K146, 1), NA())</f>
        <v>55.9</v>
      </c>
      <c r="K136" s="343">
        <f>IF(ISNUMBER(Regressions!L146),ROUND(Regressions!L146, 1), NA())</f>
        <v>50.9</v>
      </c>
      <c r="L136" s="243">
        <f>IF(ISNUMBER(Regressions!M146),ROUND(Regressions!M146, 1), NA())</f>
        <v>15.7</v>
      </c>
      <c r="M136" s="344">
        <f>IF(ISNUMBER(Regressions!N146),ROUND(Regressions!N146, 1), NA())</f>
        <v>35.1</v>
      </c>
      <c r="N136" s="242">
        <f>IF(ISNUMBER(Regressions!O146),ROUND(Regressions!O146, 1), NA())</f>
        <v>49.1</v>
      </c>
      <c r="O136" s="345" t="e">
        <f>IF(ISNUMBER(Regressions!Q146),ROUND(Regressions!Q146, 1), NA())</f>
        <v>#N/A</v>
      </c>
      <c r="P136" s="343" t="e">
        <f>IF(ISNUMBER(Regressions!R146),ROUND(Regressions!R146, 1), NA())</f>
        <v>#N/A</v>
      </c>
      <c r="Q136" s="220" t="e">
        <f>IF(ISNUMBER(Regressions!S146),ROUND(Regressions!S146, 1), NA())</f>
        <v>#N/A</v>
      </c>
      <c r="R136" s="344" t="e">
        <f>IF(ISNUMBER(Regressions!T146),ROUND(Regressions!T146, 1), NA())</f>
        <v>#N/A</v>
      </c>
      <c r="S136" s="242" t="e">
        <f>IF(ISNUMBER(Regressions!U146),ROUND(Regressions!U146, 1), NA())</f>
        <v>#N/A</v>
      </c>
    </row>
    <row xmlns:x14ac="http://schemas.microsoft.com/office/spreadsheetml/2009/9/ac" r="137" x14ac:dyDescent="0.2">
      <c r="A137" s="340" t="str">
        <f>IF(ISBLANK(Regressions!A147), " ", Regressions!A147)</f>
        <v>Nigeria</v>
      </c>
      <c r="B137" s="341">
        <f>IF(ISBLANK(Regressions!B147), " ", Regressions!B147)</f>
        <v>2009</v>
      </c>
      <c r="C137" s="346" t="str">
        <f>IF(ISBLANK(Regressions!C147), " ", Regressions!C147)</f>
        <v>Primary</v>
      </c>
      <c r="D137" s="342">
        <f>IF(ISBLANK(Regressions!D147), " ", Regressions!D147)</f>
        <v>25100264</v>
      </c>
      <c r="E137" s="219" t="e">
        <f>IF(ISNUMBER(Regressions!E147),ROUND(Regressions!E147, 1), NA())</f>
        <v>#N/A</v>
      </c>
      <c r="F137" s="343">
        <f>IF(ISNUMBER(Regressions!F147),ROUND(Regressions!F147, 1), NA())</f>
        <v>42</v>
      </c>
      <c r="G137" s="241" t="e">
        <f>IF(ISNUMBER(Regressions!G147),ROUND(Regressions!G147, 1), NA())</f>
        <v>#N/A</v>
      </c>
      <c r="H137" s="344" t="e">
        <f>IF(ISNUMBER(Regressions!H147),ROUND(Regressions!H147, 1), NA())</f>
        <v>#N/A</v>
      </c>
      <c r="I137" s="242">
        <f>IF(ISNUMBER(Regressions!I147),ROUND(Regressions!I147, 1), NA())</f>
        <v>58</v>
      </c>
      <c r="J137" s="345">
        <f>IF(ISNUMBER(Regressions!K147),ROUND(Regressions!K147, 1), NA())</f>
        <v>55.9</v>
      </c>
      <c r="K137" s="343">
        <f>IF(ISNUMBER(Regressions!L147),ROUND(Regressions!L147, 1), NA())</f>
        <v>50.9</v>
      </c>
      <c r="L137" s="243">
        <f>IF(ISNUMBER(Regressions!M147),ROUND(Regressions!M147, 1), NA())</f>
        <v>15.7</v>
      </c>
      <c r="M137" s="344">
        <f>IF(ISNUMBER(Regressions!N147),ROUND(Regressions!N147, 1), NA())</f>
        <v>35.1</v>
      </c>
      <c r="N137" s="242">
        <f>IF(ISNUMBER(Regressions!O147),ROUND(Regressions!O147, 1), NA())</f>
        <v>49.1</v>
      </c>
      <c r="O137" s="345" t="e">
        <f>IF(ISNUMBER(Regressions!Q147),ROUND(Regressions!Q147, 1), NA())</f>
        <v>#N/A</v>
      </c>
      <c r="P137" s="343" t="e">
        <f>IF(ISNUMBER(Regressions!R147),ROUND(Regressions!R147, 1), NA())</f>
        <v>#N/A</v>
      </c>
      <c r="Q137" s="220" t="e">
        <f>IF(ISNUMBER(Regressions!S147),ROUND(Regressions!S147, 1), NA())</f>
        <v>#N/A</v>
      </c>
      <c r="R137" s="344" t="e">
        <f>IF(ISNUMBER(Regressions!T147),ROUND(Regressions!T147, 1), NA())</f>
        <v>#N/A</v>
      </c>
      <c r="S137" s="242" t="e">
        <f>IF(ISNUMBER(Regressions!U147),ROUND(Regressions!U147, 1), NA())</f>
        <v>#N/A</v>
      </c>
    </row>
    <row xmlns:x14ac="http://schemas.microsoft.com/office/spreadsheetml/2009/9/ac" r="138" x14ac:dyDescent="0.2">
      <c r="A138" s="340" t="str">
        <f>IF(ISBLANK(Regressions!A148), " ", Regressions!A148)</f>
        <v>Nigeria</v>
      </c>
      <c r="B138" s="341">
        <f>IF(ISBLANK(Regressions!B148), " ", Regressions!B148)</f>
        <v>2010</v>
      </c>
      <c r="C138" s="346" t="str">
        <f>IF(ISBLANK(Regressions!C148), " ", Regressions!C148)</f>
        <v>Primary</v>
      </c>
      <c r="D138" s="342">
        <f>IF(ISBLANK(Regressions!D148), " ", Regressions!D148)</f>
        <v>25968860</v>
      </c>
      <c r="E138" s="219" t="e">
        <f>IF(ISNUMBER(Regressions!E148),ROUND(Regressions!E148, 1), NA())</f>
        <v>#N/A</v>
      </c>
      <c r="F138" s="343">
        <f>IF(ISNUMBER(Regressions!F148),ROUND(Regressions!F148, 1), NA())</f>
        <v>42</v>
      </c>
      <c r="G138" s="241" t="e">
        <f>IF(ISNUMBER(Regressions!G148),ROUND(Regressions!G148, 1), NA())</f>
        <v>#N/A</v>
      </c>
      <c r="H138" s="344" t="e">
        <f>IF(ISNUMBER(Regressions!H148),ROUND(Regressions!H148, 1), NA())</f>
        <v>#N/A</v>
      </c>
      <c r="I138" s="242">
        <f>IF(ISNUMBER(Regressions!I148),ROUND(Regressions!I148, 1), NA())</f>
        <v>58</v>
      </c>
      <c r="J138" s="345">
        <f>IF(ISNUMBER(Regressions!K148),ROUND(Regressions!K148, 1), NA())</f>
        <v>55.9</v>
      </c>
      <c r="K138" s="343">
        <f>IF(ISNUMBER(Regressions!L148),ROUND(Regressions!L148, 1), NA())</f>
        <v>50.9</v>
      </c>
      <c r="L138" s="243">
        <f>IF(ISNUMBER(Regressions!M148),ROUND(Regressions!M148, 1), NA())</f>
        <v>15.7</v>
      </c>
      <c r="M138" s="344">
        <f>IF(ISNUMBER(Regressions!N148),ROUND(Regressions!N148, 1), NA())</f>
        <v>35.1</v>
      </c>
      <c r="N138" s="242">
        <f>IF(ISNUMBER(Regressions!O148),ROUND(Regressions!O148, 1), NA())</f>
        <v>49.1</v>
      </c>
      <c r="O138" s="345" t="e">
        <f>IF(ISNUMBER(Regressions!Q148),ROUND(Regressions!Q148, 1), NA())</f>
        <v>#N/A</v>
      </c>
      <c r="P138" s="343" t="e">
        <f>IF(ISNUMBER(Regressions!R148),ROUND(Regressions!R148, 1), NA())</f>
        <v>#N/A</v>
      </c>
      <c r="Q138" s="220" t="e">
        <f>IF(ISNUMBER(Regressions!S148),ROUND(Regressions!S148, 1), NA())</f>
        <v>#N/A</v>
      </c>
      <c r="R138" s="344" t="e">
        <f>IF(ISNUMBER(Regressions!T148),ROUND(Regressions!T148, 1), NA())</f>
        <v>#N/A</v>
      </c>
      <c r="S138" s="242" t="e">
        <f>IF(ISNUMBER(Regressions!U148),ROUND(Regressions!U148, 1), NA())</f>
        <v>#N/A</v>
      </c>
    </row>
    <row xmlns:x14ac="http://schemas.microsoft.com/office/spreadsheetml/2009/9/ac" r="139" x14ac:dyDescent="0.2">
      <c r="A139" s="340" t="str">
        <f>IF(ISBLANK(Regressions!A149), " ", Regressions!A149)</f>
        <v>Nigeria</v>
      </c>
      <c r="B139" s="341">
        <f>IF(ISBLANK(Regressions!B149), " ", Regressions!B149)</f>
        <v>2011</v>
      </c>
      <c r="C139" s="346" t="str">
        <f>IF(ISBLANK(Regressions!C149), " ", Regressions!C149)</f>
        <v>Primary</v>
      </c>
      <c r="D139" s="342">
        <f>IF(ISBLANK(Regressions!D149), " ", Regressions!D149)</f>
        <v>26870372</v>
      </c>
      <c r="E139" s="219" t="e">
        <f>IF(ISNUMBER(Regressions!E149),ROUND(Regressions!E149, 1), NA())</f>
        <v>#N/A</v>
      </c>
      <c r="F139" s="343">
        <f>IF(ISNUMBER(Regressions!F149),ROUND(Regressions!F149, 1), NA())</f>
        <v>42</v>
      </c>
      <c r="G139" s="241" t="e">
        <f>IF(ISNUMBER(Regressions!G149),ROUND(Regressions!G149, 1), NA())</f>
        <v>#N/A</v>
      </c>
      <c r="H139" s="344" t="e">
        <f>IF(ISNUMBER(Regressions!H149),ROUND(Regressions!H149, 1), NA())</f>
        <v>#N/A</v>
      </c>
      <c r="I139" s="242">
        <f>IF(ISNUMBER(Regressions!I149),ROUND(Regressions!I149, 1), NA())</f>
        <v>58</v>
      </c>
      <c r="J139" s="345">
        <f>IF(ISNUMBER(Regressions!K149),ROUND(Regressions!K149, 1), NA())</f>
        <v>55.9</v>
      </c>
      <c r="K139" s="343">
        <f>IF(ISNUMBER(Regressions!L149),ROUND(Regressions!L149, 1), NA())</f>
        <v>50.9</v>
      </c>
      <c r="L139" s="243">
        <f>IF(ISNUMBER(Regressions!M149),ROUND(Regressions!M149, 1), NA())</f>
        <v>15.7</v>
      </c>
      <c r="M139" s="344">
        <f>IF(ISNUMBER(Regressions!N149),ROUND(Regressions!N149, 1), NA())</f>
        <v>35.1</v>
      </c>
      <c r="N139" s="242">
        <f>IF(ISNUMBER(Regressions!O149),ROUND(Regressions!O149, 1), NA())</f>
        <v>49.1</v>
      </c>
      <c r="O139" s="345" t="e">
        <f>IF(ISNUMBER(Regressions!Q149),ROUND(Regressions!Q149, 1), NA())</f>
        <v>#N/A</v>
      </c>
      <c r="P139" s="343" t="e">
        <f>IF(ISNUMBER(Regressions!R149),ROUND(Regressions!R149, 1), NA())</f>
        <v>#N/A</v>
      </c>
      <c r="Q139" s="220" t="e">
        <f>IF(ISNUMBER(Regressions!S149),ROUND(Regressions!S149, 1), NA())</f>
        <v>#N/A</v>
      </c>
      <c r="R139" s="344" t="e">
        <f>IF(ISNUMBER(Regressions!T149),ROUND(Regressions!T149, 1), NA())</f>
        <v>#N/A</v>
      </c>
      <c r="S139" s="242" t="e">
        <f>IF(ISNUMBER(Regressions!U149),ROUND(Regressions!U149, 1), NA())</f>
        <v>#N/A</v>
      </c>
    </row>
    <row xmlns:x14ac="http://schemas.microsoft.com/office/spreadsheetml/2009/9/ac" r="140" x14ac:dyDescent="0.2">
      <c r="A140" s="340" t="str">
        <f>IF(ISBLANK(Regressions!A150), " ", Regressions!A150)</f>
        <v>Nigeria</v>
      </c>
      <c r="B140" s="341">
        <f>IF(ISBLANK(Regressions!B150), " ", Regressions!B150)</f>
        <v>2012</v>
      </c>
      <c r="C140" s="346" t="str">
        <f>IF(ISBLANK(Regressions!C150), " ", Regressions!C150)</f>
        <v>Primary</v>
      </c>
      <c r="D140" s="342">
        <f>IF(ISBLANK(Regressions!D150), " ", Regressions!D150)</f>
        <v>27765524</v>
      </c>
      <c r="E140" s="219">
        <f>IF(ISNUMBER(Regressions!E150),ROUND(Regressions!E150, 1), NA())</f>
        <v>63.8</v>
      </c>
      <c r="F140" s="343">
        <f>IF(ISNUMBER(Regressions!F150),ROUND(Regressions!F150, 1), NA())</f>
        <v>43.1</v>
      </c>
      <c r="G140" s="241">
        <f>IF(ISNUMBER(Regressions!G150),ROUND(Regressions!G150, 1), NA())</f>
        <v>32.200000000000003</v>
      </c>
      <c r="H140" s="344">
        <f>IF(ISNUMBER(Regressions!H150),ROUND(Regressions!H150, 1), NA())</f>
        <v>11</v>
      </c>
      <c r="I140" s="242">
        <f>IF(ISNUMBER(Regressions!I150),ROUND(Regressions!I150, 1), NA())</f>
        <v>56.9</v>
      </c>
      <c r="J140" s="345">
        <f>IF(ISNUMBER(Regressions!K150),ROUND(Regressions!K150, 1), NA())</f>
        <v>56.4</v>
      </c>
      <c r="K140" s="343">
        <f>IF(ISNUMBER(Regressions!L150),ROUND(Regressions!L150, 1), NA())</f>
        <v>51</v>
      </c>
      <c r="L140" s="243">
        <f>IF(ISNUMBER(Regressions!M150),ROUND(Regressions!M150, 1), NA())</f>
        <v>17.7</v>
      </c>
      <c r="M140" s="344">
        <f>IF(ISNUMBER(Regressions!N150),ROUND(Regressions!N150, 1), NA())</f>
        <v>33.200000000000003</v>
      </c>
      <c r="N140" s="242">
        <f>IF(ISNUMBER(Regressions!O150),ROUND(Regressions!O150, 1), NA())</f>
        <v>49</v>
      </c>
      <c r="O140" s="345">
        <f>IF(ISNUMBER(Regressions!Q150),ROUND(Regressions!Q150, 1), NA())</f>
        <v>36.9</v>
      </c>
      <c r="P140" s="343">
        <f>IF(ISNUMBER(Regressions!R150),ROUND(Regressions!R150, 1), NA())</f>
        <v>33.1</v>
      </c>
      <c r="Q140" s="220">
        <f>IF(ISNUMBER(Regressions!S150),ROUND(Regressions!S150, 1), NA())</f>
        <v>22</v>
      </c>
      <c r="R140" s="344">
        <f>IF(ISNUMBER(Regressions!T150),ROUND(Regressions!T150, 1), NA())</f>
        <v>11.1</v>
      </c>
      <c r="S140" s="242">
        <f>IF(ISNUMBER(Regressions!U150),ROUND(Regressions!U150, 1), NA())</f>
        <v>66.900000000000006</v>
      </c>
    </row>
    <row xmlns:x14ac="http://schemas.microsoft.com/office/spreadsheetml/2009/9/ac" r="141" x14ac:dyDescent="0.2">
      <c r="A141" s="340" t="str">
        <f>IF(ISBLANK(Regressions!A151), " ", Regressions!A151)</f>
        <v>Nigeria</v>
      </c>
      <c r="B141" s="341">
        <f>IF(ISBLANK(Regressions!B151), " ", Regressions!B151)</f>
        <v>2013</v>
      </c>
      <c r="C141" s="346" t="str">
        <f>IF(ISBLANK(Regressions!C151), " ", Regressions!C151)</f>
        <v>Primary</v>
      </c>
      <c r="D141" s="342">
        <f>IF(ISBLANK(Regressions!D151), " ", Regressions!D151)</f>
        <v>28638480</v>
      </c>
      <c r="E141" s="219">
        <f>IF(ISNUMBER(Regressions!E151),ROUND(Regressions!E151, 1), NA())</f>
        <v>63.8</v>
      </c>
      <c r="F141" s="343">
        <f>IF(ISNUMBER(Regressions!F151),ROUND(Regressions!F151, 1), NA())</f>
        <v>44.2</v>
      </c>
      <c r="G141" s="241">
        <f>IF(ISNUMBER(Regressions!G151),ROUND(Regressions!G151, 1), NA())</f>
        <v>32.200000000000003</v>
      </c>
      <c r="H141" s="344">
        <f>IF(ISNUMBER(Regressions!H151),ROUND(Regressions!H151, 1), NA())</f>
        <v>12.1</v>
      </c>
      <c r="I141" s="242">
        <f>IF(ISNUMBER(Regressions!I151),ROUND(Regressions!I151, 1), NA())</f>
        <v>55.8</v>
      </c>
      <c r="J141" s="345">
        <f>IF(ISNUMBER(Regressions!K151),ROUND(Regressions!K151, 1), NA())</f>
        <v>57</v>
      </c>
      <c r="K141" s="343">
        <f>IF(ISNUMBER(Regressions!L151),ROUND(Regressions!L151, 1), NA())</f>
        <v>51.1</v>
      </c>
      <c r="L141" s="243">
        <f>IF(ISNUMBER(Regressions!M151),ROUND(Regressions!M151, 1), NA())</f>
        <v>19.7</v>
      </c>
      <c r="M141" s="344">
        <f>IF(ISNUMBER(Regressions!N151),ROUND(Regressions!N151, 1), NA())</f>
        <v>31.3</v>
      </c>
      <c r="N141" s="242">
        <f>IF(ISNUMBER(Regressions!O151),ROUND(Regressions!O151, 1), NA())</f>
        <v>48.9</v>
      </c>
      <c r="O141" s="345">
        <f>IF(ISNUMBER(Regressions!Q151),ROUND(Regressions!Q151, 1), NA())</f>
        <v>36.9</v>
      </c>
      <c r="P141" s="343">
        <f>IF(ISNUMBER(Regressions!R151),ROUND(Regressions!R151, 1), NA())</f>
        <v>33.1</v>
      </c>
      <c r="Q141" s="220">
        <f>IF(ISNUMBER(Regressions!S151),ROUND(Regressions!S151, 1), NA())</f>
        <v>22</v>
      </c>
      <c r="R141" s="344">
        <f>IF(ISNUMBER(Regressions!T151),ROUND(Regressions!T151, 1), NA())</f>
        <v>11.1</v>
      </c>
      <c r="S141" s="242">
        <f>IF(ISNUMBER(Regressions!U151),ROUND(Regressions!U151, 1), NA())</f>
        <v>66.900000000000006</v>
      </c>
    </row>
    <row xmlns:x14ac="http://schemas.microsoft.com/office/spreadsheetml/2009/9/ac" r="142" x14ac:dyDescent="0.2">
      <c r="A142" s="340" t="str">
        <f>IF(ISBLANK(Regressions!A152), " ", Regressions!A152)</f>
        <v>Nigeria</v>
      </c>
      <c r="B142" s="341">
        <f>IF(ISBLANK(Regressions!B152), " ", Regressions!B152)</f>
        <v>2014</v>
      </c>
      <c r="C142" s="346" t="str">
        <f>IF(ISBLANK(Regressions!C152), " ", Regressions!C152)</f>
        <v>Primary</v>
      </c>
      <c r="D142" s="342">
        <f>IF(ISBLANK(Regressions!D152), " ", Regressions!D152)</f>
        <v>29505412</v>
      </c>
      <c r="E142" s="219">
        <f>IF(ISNUMBER(Regressions!E152),ROUND(Regressions!E152, 1), NA())</f>
        <v>63.8</v>
      </c>
      <c r="F142" s="343">
        <f>IF(ISNUMBER(Regressions!F152),ROUND(Regressions!F152, 1), NA())</f>
        <v>45.3</v>
      </c>
      <c r="G142" s="241">
        <f>IF(ISNUMBER(Regressions!G152),ROUND(Regressions!G152, 1), NA())</f>
        <v>32.200000000000003</v>
      </c>
      <c r="H142" s="344">
        <f>IF(ISNUMBER(Regressions!H152),ROUND(Regressions!H152, 1), NA())</f>
        <v>13.2</v>
      </c>
      <c r="I142" s="242">
        <f>IF(ISNUMBER(Regressions!I152),ROUND(Regressions!I152, 1), NA())</f>
        <v>54.7</v>
      </c>
      <c r="J142" s="345">
        <f>IF(ISNUMBER(Regressions!K152),ROUND(Regressions!K152, 1), NA())</f>
        <v>57.5</v>
      </c>
      <c r="K142" s="343">
        <f>IF(ISNUMBER(Regressions!L152),ROUND(Regressions!L152, 1), NA())</f>
        <v>51.2</v>
      </c>
      <c r="L142" s="243">
        <f>IF(ISNUMBER(Regressions!M152),ROUND(Regressions!M152, 1), NA())</f>
        <v>21.7</v>
      </c>
      <c r="M142" s="344">
        <f>IF(ISNUMBER(Regressions!N152),ROUND(Regressions!N152, 1), NA())</f>
        <v>29.4</v>
      </c>
      <c r="N142" s="242">
        <f>IF(ISNUMBER(Regressions!O152),ROUND(Regressions!O152, 1), NA())</f>
        <v>48.8</v>
      </c>
      <c r="O142" s="345">
        <f>IF(ISNUMBER(Regressions!Q152),ROUND(Regressions!Q152, 1), NA())</f>
        <v>36.9</v>
      </c>
      <c r="P142" s="343">
        <f>IF(ISNUMBER(Regressions!R152),ROUND(Regressions!R152, 1), NA())</f>
        <v>33.1</v>
      </c>
      <c r="Q142" s="220">
        <f>IF(ISNUMBER(Regressions!S152),ROUND(Regressions!S152, 1), NA())</f>
        <v>22</v>
      </c>
      <c r="R142" s="344">
        <f>IF(ISNUMBER(Regressions!T152),ROUND(Regressions!T152, 1), NA())</f>
        <v>11.1</v>
      </c>
      <c r="S142" s="242">
        <f>IF(ISNUMBER(Regressions!U152),ROUND(Regressions!U152, 1), NA())</f>
        <v>66.900000000000006</v>
      </c>
    </row>
    <row xmlns:x14ac="http://schemas.microsoft.com/office/spreadsheetml/2009/9/ac" r="143" x14ac:dyDescent="0.2">
      <c r="A143" s="340" t="str">
        <f>IF(ISBLANK(Regressions!A153), " ", Regressions!A153)</f>
        <v>Nigeria</v>
      </c>
      <c r="B143" s="341">
        <f>IF(ISBLANK(Regressions!B153), " ", Regressions!B153)</f>
        <v>2015</v>
      </c>
      <c r="C143" s="346" t="str">
        <f>IF(ISBLANK(Regressions!C153), " ", Regressions!C153)</f>
        <v>Primary</v>
      </c>
      <c r="D143" s="342">
        <f>IF(ISBLANK(Regressions!D153), " ", Regressions!D153)</f>
        <v>30379208</v>
      </c>
      <c r="E143" s="219">
        <f>IF(ISNUMBER(Regressions!E153),ROUND(Regressions!E153, 1), NA())</f>
        <v>63.8</v>
      </c>
      <c r="F143" s="343">
        <f>IF(ISNUMBER(Regressions!F153),ROUND(Regressions!F153, 1), NA())</f>
        <v>46.4</v>
      </c>
      <c r="G143" s="241">
        <f>IF(ISNUMBER(Regressions!G153),ROUND(Regressions!G153, 1), NA())</f>
        <v>32.200000000000003</v>
      </c>
      <c r="H143" s="344">
        <f>IF(ISNUMBER(Regressions!H153),ROUND(Regressions!H153, 1), NA())</f>
        <v>14.3</v>
      </c>
      <c r="I143" s="242">
        <f>IF(ISNUMBER(Regressions!I153),ROUND(Regressions!I153, 1), NA())</f>
        <v>53.6</v>
      </c>
      <c r="J143" s="345">
        <f>IF(ISNUMBER(Regressions!K153),ROUND(Regressions!K153, 1), NA())</f>
        <v>58</v>
      </c>
      <c r="K143" s="343">
        <f>IF(ISNUMBER(Regressions!L153),ROUND(Regressions!L153, 1), NA())</f>
        <v>51.3</v>
      </c>
      <c r="L143" s="243">
        <f>IF(ISNUMBER(Regressions!M153),ROUND(Regressions!M153, 1), NA())</f>
        <v>23.8</v>
      </c>
      <c r="M143" s="344">
        <f>IF(ISNUMBER(Regressions!N153),ROUND(Regressions!N153, 1), NA())</f>
        <v>27.5</v>
      </c>
      <c r="N143" s="242">
        <f>IF(ISNUMBER(Regressions!O153),ROUND(Regressions!O153, 1), NA())</f>
        <v>48.7</v>
      </c>
      <c r="O143" s="345">
        <f>IF(ISNUMBER(Regressions!Q153),ROUND(Regressions!Q153, 1), NA())</f>
        <v>36.9</v>
      </c>
      <c r="P143" s="343">
        <f>IF(ISNUMBER(Regressions!R153),ROUND(Regressions!R153, 1), NA())</f>
        <v>33.1</v>
      </c>
      <c r="Q143" s="220">
        <f>IF(ISNUMBER(Regressions!S153),ROUND(Regressions!S153, 1), NA())</f>
        <v>22</v>
      </c>
      <c r="R143" s="344">
        <f>IF(ISNUMBER(Regressions!T153),ROUND(Regressions!T153, 1), NA())</f>
        <v>11.1</v>
      </c>
      <c r="S143" s="242">
        <f>IF(ISNUMBER(Regressions!U153),ROUND(Regressions!U153, 1), NA())</f>
        <v>66.900000000000006</v>
      </c>
    </row>
    <row xmlns:x14ac="http://schemas.microsoft.com/office/spreadsheetml/2009/9/ac" r="144" x14ac:dyDescent="0.2">
      <c r="A144" s="340" t="str">
        <f>IF(ISBLANK(Regressions!A154), " ", Regressions!A154)</f>
        <v>Nigeria</v>
      </c>
      <c r="B144" s="341">
        <f>IF(ISBLANK(Regressions!B154), " ", Regressions!B154)</f>
        <v>2016</v>
      </c>
      <c r="C144" s="346" t="str">
        <f>IF(ISBLANK(Regressions!C154), " ", Regressions!C154)</f>
        <v>Primary</v>
      </c>
      <c r="D144" s="342">
        <f>IF(ISBLANK(Regressions!D154), " ", Regressions!D154)</f>
        <v>31240696</v>
      </c>
      <c r="E144" s="219">
        <f>IF(ISNUMBER(Regressions!E154),ROUND(Regressions!E154, 1), NA())</f>
        <v>63.8</v>
      </c>
      <c r="F144" s="343">
        <f>IF(ISNUMBER(Regressions!F154),ROUND(Regressions!F154, 1), NA())</f>
        <v>47.5</v>
      </c>
      <c r="G144" s="241">
        <f>IF(ISNUMBER(Regressions!G154),ROUND(Regressions!G154, 1), NA())</f>
        <v>32.200000000000003</v>
      </c>
      <c r="H144" s="344">
        <f>IF(ISNUMBER(Regressions!H154),ROUND(Regressions!H154, 1), NA())</f>
        <v>15.4</v>
      </c>
      <c r="I144" s="242">
        <f>IF(ISNUMBER(Regressions!I154),ROUND(Regressions!I154, 1), NA())</f>
        <v>52.5</v>
      </c>
      <c r="J144" s="345">
        <f>IF(ISNUMBER(Regressions!K154),ROUND(Regressions!K154, 1), NA())</f>
        <v>58.6</v>
      </c>
      <c r="K144" s="343">
        <f>IF(ISNUMBER(Regressions!L154),ROUND(Regressions!L154, 1), NA())</f>
        <v>51.4</v>
      </c>
      <c r="L144" s="243">
        <f>IF(ISNUMBER(Regressions!M154),ROUND(Regressions!M154, 1), NA())</f>
        <v>25.8</v>
      </c>
      <c r="M144" s="344">
        <f>IF(ISNUMBER(Regressions!N154),ROUND(Regressions!N154, 1), NA())</f>
        <v>25.6</v>
      </c>
      <c r="N144" s="242">
        <f>IF(ISNUMBER(Regressions!O154),ROUND(Regressions!O154, 1), NA())</f>
        <v>48.6</v>
      </c>
      <c r="O144" s="345">
        <f>IF(ISNUMBER(Regressions!Q154),ROUND(Regressions!Q154, 1), NA())</f>
        <v>36.9</v>
      </c>
      <c r="P144" s="343">
        <f>IF(ISNUMBER(Regressions!R154),ROUND(Regressions!R154, 1), NA())</f>
        <v>33.1</v>
      </c>
      <c r="Q144" s="220">
        <f>IF(ISNUMBER(Regressions!S154),ROUND(Regressions!S154, 1), NA())</f>
        <v>22</v>
      </c>
      <c r="R144" s="344">
        <f>IF(ISNUMBER(Regressions!T154),ROUND(Regressions!T154, 1), NA())</f>
        <v>11.1</v>
      </c>
      <c r="S144" s="242">
        <f>IF(ISNUMBER(Regressions!U154),ROUND(Regressions!U154, 1), NA())</f>
        <v>66.900000000000006</v>
      </c>
    </row>
    <row xmlns:x14ac="http://schemas.microsoft.com/office/spreadsheetml/2009/9/ac" r="145" x14ac:dyDescent="0.2">
      <c r="A145" s="340" t="str">
        <f>IF(ISBLANK(Regressions!A155), " ", Regressions!A155)</f>
        <v>Nigeria</v>
      </c>
      <c r="B145" s="341">
        <f>IF(ISBLANK(Regressions!B155), " ", Regressions!B155)</f>
        <v>2017</v>
      </c>
      <c r="C145" s="346" t="str">
        <f>IF(ISBLANK(Regressions!C155), " ", Regressions!C155)</f>
        <v>Primary</v>
      </c>
      <c r="D145" s="342">
        <f>IF(ISBLANK(Regressions!D155), " ", Regressions!D155)</f>
        <v>32098780</v>
      </c>
      <c r="E145" s="219">
        <f>IF(ISNUMBER(Regressions!E155),ROUND(Regressions!E155, 1), NA())</f>
        <v>63.8</v>
      </c>
      <c r="F145" s="343">
        <f>IF(ISNUMBER(Regressions!F155),ROUND(Regressions!F155, 1), NA())</f>
        <v>48.6</v>
      </c>
      <c r="G145" s="241">
        <f>IF(ISNUMBER(Regressions!G155),ROUND(Regressions!G155, 1), NA())</f>
        <v>32.200000000000003</v>
      </c>
      <c r="H145" s="344">
        <f>IF(ISNUMBER(Regressions!H155),ROUND(Regressions!H155, 1), NA())</f>
        <v>16.5</v>
      </c>
      <c r="I145" s="242">
        <f>IF(ISNUMBER(Regressions!I155),ROUND(Regressions!I155, 1), NA())</f>
        <v>51.4</v>
      </c>
      <c r="J145" s="345">
        <f>IF(ISNUMBER(Regressions!K155),ROUND(Regressions!K155, 1), NA())</f>
        <v>59.1</v>
      </c>
      <c r="K145" s="343">
        <f>IF(ISNUMBER(Regressions!L155),ROUND(Regressions!L155, 1), NA())</f>
        <v>51.5</v>
      </c>
      <c r="L145" s="243">
        <f>IF(ISNUMBER(Regressions!M155),ROUND(Regressions!M155, 1), NA())</f>
        <v>27.8</v>
      </c>
      <c r="M145" s="344">
        <f>IF(ISNUMBER(Regressions!N155),ROUND(Regressions!N155, 1), NA())</f>
        <v>23.7</v>
      </c>
      <c r="N145" s="242">
        <f>IF(ISNUMBER(Regressions!O155),ROUND(Regressions!O155, 1), NA())</f>
        <v>48.5</v>
      </c>
      <c r="O145" s="345">
        <f>IF(ISNUMBER(Regressions!Q155),ROUND(Regressions!Q155, 1), NA())</f>
        <v>36.9</v>
      </c>
      <c r="P145" s="343">
        <f>IF(ISNUMBER(Regressions!R155),ROUND(Regressions!R155, 1), NA())</f>
        <v>33.1</v>
      </c>
      <c r="Q145" s="220">
        <f>IF(ISNUMBER(Regressions!S155),ROUND(Regressions!S155, 1), NA())</f>
        <v>22</v>
      </c>
      <c r="R145" s="344">
        <f>IF(ISNUMBER(Regressions!T155),ROUND(Regressions!T155, 1), NA())</f>
        <v>11.1</v>
      </c>
      <c r="S145" s="242">
        <f>IF(ISNUMBER(Regressions!U155),ROUND(Regressions!U155, 1), NA())</f>
        <v>66.900000000000006</v>
      </c>
    </row>
    <row xmlns:x14ac="http://schemas.microsoft.com/office/spreadsheetml/2009/9/ac" r="146" x14ac:dyDescent="0.2">
      <c r="A146" s="340" t="str">
        <f>IF(ISBLANK(Regressions!A156), " ", Regressions!A156)</f>
        <v>Nigeria</v>
      </c>
      <c r="B146" s="341">
        <f>IF(ISBLANK(Regressions!B156), " ", Regressions!B156)</f>
        <v>2018</v>
      </c>
      <c r="C146" s="346" t="str">
        <f>IF(ISBLANK(Regressions!C156), " ", Regressions!C156)</f>
        <v>Primary</v>
      </c>
      <c r="D146" s="342">
        <f>IF(ISBLANK(Regressions!D156), " ", Regressions!D156)</f>
        <v>32936568</v>
      </c>
      <c r="E146" s="219">
        <f>IF(ISNUMBER(Regressions!E156),ROUND(Regressions!E156, 1), NA())</f>
        <v>63.8</v>
      </c>
      <c r="F146" s="343">
        <f>IF(ISNUMBER(Regressions!F156),ROUND(Regressions!F156, 1), NA())</f>
        <v>49.7</v>
      </c>
      <c r="G146" s="241">
        <f>IF(ISNUMBER(Regressions!G156),ROUND(Regressions!G156, 1), NA())</f>
        <v>32.200000000000003</v>
      </c>
      <c r="H146" s="344">
        <f>IF(ISNUMBER(Regressions!H156),ROUND(Regressions!H156, 1), NA())</f>
        <v>17.600000000000001</v>
      </c>
      <c r="I146" s="242">
        <f>IF(ISNUMBER(Regressions!I156),ROUND(Regressions!I156, 1), NA())</f>
        <v>50.3</v>
      </c>
      <c r="J146" s="345">
        <f>IF(ISNUMBER(Regressions!K156),ROUND(Regressions!K156, 1), NA())</f>
        <v>59.6</v>
      </c>
      <c r="K146" s="343">
        <f>IF(ISNUMBER(Regressions!L156),ROUND(Regressions!L156, 1), NA())</f>
        <v>51.6</v>
      </c>
      <c r="L146" s="243">
        <f>IF(ISNUMBER(Regressions!M156),ROUND(Regressions!M156, 1), NA())</f>
        <v>29.8</v>
      </c>
      <c r="M146" s="344">
        <f>IF(ISNUMBER(Regressions!N156),ROUND(Regressions!N156, 1), NA())</f>
        <v>21.8</v>
      </c>
      <c r="N146" s="242">
        <f>IF(ISNUMBER(Regressions!O156),ROUND(Regressions!O156, 1), NA())</f>
        <v>48.4</v>
      </c>
      <c r="O146" s="345">
        <f>IF(ISNUMBER(Regressions!Q156),ROUND(Regressions!Q156, 1), NA())</f>
        <v>36.9</v>
      </c>
      <c r="P146" s="343">
        <f>IF(ISNUMBER(Regressions!R156),ROUND(Regressions!R156, 1), NA())</f>
        <v>33.1</v>
      </c>
      <c r="Q146" s="220">
        <f>IF(ISNUMBER(Regressions!S156),ROUND(Regressions!S156, 1), NA())</f>
        <v>22</v>
      </c>
      <c r="R146" s="344">
        <f>IF(ISNUMBER(Regressions!T156),ROUND(Regressions!T156, 1), NA())</f>
        <v>11.1</v>
      </c>
      <c r="S146" s="242">
        <f>IF(ISNUMBER(Regressions!U156),ROUND(Regressions!U156, 1), NA())</f>
        <v>66.900000000000006</v>
      </c>
    </row>
    <row xmlns:x14ac="http://schemas.microsoft.com/office/spreadsheetml/2009/9/ac" r="147" x14ac:dyDescent="0.2">
      <c r="A147" s="340" t="str">
        <f>IF(ISBLANK(Regressions!A157), " ", Regressions!A157)</f>
        <v>Nigeria</v>
      </c>
      <c r="B147" s="341">
        <f>IF(ISBLANK(Regressions!B157), " ", Regressions!B157)</f>
        <v>2019</v>
      </c>
      <c r="C147" s="346" t="str">
        <f>IF(ISBLANK(Regressions!C157), " ", Regressions!C157)</f>
        <v>Primary</v>
      </c>
      <c r="D147" s="342">
        <f>IF(ISBLANK(Regressions!D157), " ", Regressions!D157)</f>
        <v>33724856</v>
      </c>
      <c r="E147" s="219">
        <f>IF(ISNUMBER(Regressions!E157),ROUND(Regressions!E157, 1), NA())</f>
        <v>63.8</v>
      </c>
      <c r="F147" s="343">
        <f>IF(ISNUMBER(Regressions!F157),ROUND(Regressions!F157, 1), NA())</f>
        <v>50.8</v>
      </c>
      <c r="G147" s="241">
        <f>IF(ISNUMBER(Regressions!G157),ROUND(Regressions!G157, 1), NA())</f>
        <v>32.200000000000003</v>
      </c>
      <c r="H147" s="344">
        <f>IF(ISNUMBER(Regressions!H157),ROUND(Regressions!H157, 1), NA())</f>
        <v>18.7</v>
      </c>
      <c r="I147" s="242">
        <f>IF(ISNUMBER(Regressions!I157),ROUND(Regressions!I157, 1), NA())</f>
        <v>49.2</v>
      </c>
      <c r="J147" s="345">
        <f>IF(ISNUMBER(Regressions!K157),ROUND(Regressions!K157, 1), NA())</f>
        <v>60.2</v>
      </c>
      <c r="K147" s="343">
        <f>IF(ISNUMBER(Regressions!L157),ROUND(Regressions!L157, 1), NA())</f>
        <v>51.7</v>
      </c>
      <c r="L147" s="243">
        <f>IF(ISNUMBER(Regressions!M157),ROUND(Regressions!M157, 1), NA())</f>
        <v>31.8</v>
      </c>
      <c r="M147" s="344">
        <f>IF(ISNUMBER(Regressions!N157),ROUND(Regressions!N157, 1), NA())</f>
        <v>19.899999999999999</v>
      </c>
      <c r="N147" s="242">
        <f>IF(ISNUMBER(Regressions!O157),ROUND(Regressions!O157, 1), NA())</f>
        <v>48.3</v>
      </c>
      <c r="O147" s="345">
        <f>IF(ISNUMBER(Regressions!Q157),ROUND(Regressions!Q157, 1), NA())</f>
        <v>36.9</v>
      </c>
      <c r="P147" s="343">
        <f>IF(ISNUMBER(Regressions!R157),ROUND(Regressions!R157, 1), NA())</f>
        <v>33.1</v>
      </c>
      <c r="Q147" s="220">
        <f>IF(ISNUMBER(Regressions!S157),ROUND(Regressions!S157, 1), NA())</f>
        <v>22</v>
      </c>
      <c r="R147" s="344">
        <f>IF(ISNUMBER(Regressions!T157),ROUND(Regressions!T157, 1), NA())</f>
        <v>11.1</v>
      </c>
      <c r="S147" s="242">
        <f>IF(ISNUMBER(Regressions!U157),ROUND(Regressions!U157, 1), NA())</f>
        <v>66.900000000000006</v>
      </c>
    </row>
    <row xmlns:x14ac="http://schemas.microsoft.com/office/spreadsheetml/2009/9/ac" r="148" x14ac:dyDescent="0.2">
      <c r="A148" s="340" t="str">
        <f>IF(ISBLANK(Regressions!A158), " ", Regressions!A158)</f>
        <v>Nigeria</v>
      </c>
      <c r="B148" s="341">
        <f>IF(ISBLANK(Regressions!B158), " ", Regressions!B158)</f>
        <v>2020</v>
      </c>
      <c r="C148" s="346" t="str">
        <f>IF(ISBLANK(Regressions!C158), " ", Regressions!C158)</f>
        <v>Primary</v>
      </c>
      <c r="D148" s="342">
        <f>IF(ISBLANK(Regressions!D158), " ", Regressions!D158)</f>
        <v>34450452</v>
      </c>
      <c r="E148" s="219">
        <f>IF(ISNUMBER(Regressions!E158),ROUND(Regressions!E158, 1), NA())</f>
        <v>63.8</v>
      </c>
      <c r="F148" s="343">
        <f>IF(ISNUMBER(Regressions!F158),ROUND(Regressions!F158, 1), NA())</f>
        <v>51.9</v>
      </c>
      <c r="G148" s="241">
        <f>IF(ISNUMBER(Regressions!G158),ROUND(Regressions!G158, 1), NA())</f>
        <v>32.200000000000003</v>
      </c>
      <c r="H148" s="344">
        <f>IF(ISNUMBER(Regressions!H158),ROUND(Regressions!H158, 1), NA())</f>
        <v>19.8</v>
      </c>
      <c r="I148" s="242">
        <f>IF(ISNUMBER(Regressions!I158),ROUND(Regressions!I158, 1), NA())</f>
        <v>48.1</v>
      </c>
      <c r="J148" s="345">
        <f>IF(ISNUMBER(Regressions!K158),ROUND(Regressions!K158, 1), NA())</f>
        <v>60.7</v>
      </c>
      <c r="K148" s="343">
        <f>IF(ISNUMBER(Regressions!L158),ROUND(Regressions!L158, 1), NA())</f>
        <v>51.8</v>
      </c>
      <c r="L148" s="243">
        <f>IF(ISNUMBER(Regressions!M158),ROUND(Regressions!M158, 1), NA())</f>
        <v>33.799999999999997</v>
      </c>
      <c r="M148" s="344">
        <f>IF(ISNUMBER(Regressions!N158),ROUND(Regressions!N158, 1), NA())</f>
        <v>18</v>
      </c>
      <c r="N148" s="242">
        <f>IF(ISNUMBER(Regressions!O158),ROUND(Regressions!O158, 1), NA())</f>
        <v>48.2</v>
      </c>
      <c r="O148" s="345">
        <f>IF(ISNUMBER(Regressions!Q158),ROUND(Regressions!Q158, 1), NA())</f>
        <v>36.9</v>
      </c>
      <c r="P148" s="343">
        <f>IF(ISNUMBER(Regressions!R158),ROUND(Regressions!R158, 1), NA())</f>
        <v>33.1</v>
      </c>
      <c r="Q148" s="220">
        <f>IF(ISNUMBER(Regressions!S158),ROUND(Regressions!S158, 1), NA())</f>
        <v>22</v>
      </c>
      <c r="R148" s="344">
        <f>IF(ISNUMBER(Regressions!T158),ROUND(Regressions!T158, 1), NA())</f>
        <v>11.1</v>
      </c>
      <c r="S148" s="242">
        <f>IF(ISNUMBER(Regressions!U158),ROUND(Regressions!U158, 1), NA())</f>
        <v>66.900000000000006</v>
      </c>
    </row>
    <row xmlns:x14ac="http://schemas.microsoft.com/office/spreadsheetml/2009/9/ac" r="149" x14ac:dyDescent="0.2">
      <c r="A149" s="394" t="str">
        <f>IF(ISBLANK(Regressions!A159), " ", Regressions!A159)</f>
        <v>Nigeria</v>
      </c>
      <c r="B149" s="395">
        <f>IF(ISBLANK(Regressions!B159), " ", Regressions!B159)</f>
        <v>2021</v>
      </c>
      <c r="C149" s="396" t="str">
        <f>IF(ISBLANK(Regressions!C159), " ", Regressions!C159)</f>
        <v>Primary</v>
      </c>
      <c r="D149" s="397">
        <f>IF(ISBLANK(Regressions!D159), " ", Regressions!D159)</f>
        <v>35118056</v>
      </c>
      <c r="E149" s="400">
        <f>IF(ISNUMBER(Regressions!E159),ROUND(Regressions!E159, 1), NA())</f>
        <v>63.8</v>
      </c>
      <c r="F149" s="398">
        <f>IF(ISNUMBER(Regressions!F159),ROUND(Regressions!F159, 1), NA())</f>
        <v>53</v>
      </c>
      <c r="G149" s="401">
        <f>IF(ISNUMBER(Regressions!G159),ROUND(Regressions!G159, 1), NA())</f>
        <v>32.200000000000003</v>
      </c>
      <c r="H149" s="399">
        <f>IF(ISNUMBER(Regressions!H159),ROUND(Regressions!H159, 1), NA())</f>
        <v>20.9</v>
      </c>
      <c r="I149" s="402">
        <f>IF(ISNUMBER(Regressions!I159),ROUND(Regressions!I159, 1), NA())</f>
        <v>47</v>
      </c>
      <c r="J149" s="400">
        <f>IF(ISNUMBER(Regressions!K159),ROUND(Regressions!K159, 1), NA())</f>
        <v>61.3</v>
      </c>
      <c r="K149" s="398">
        <f>IF(ISNUMBER(Regressions!L159),ROUND(Regressions!L159, 1), NA())</f>
        <v>51.9</v>
      </c>
      <c r="L149" s="403">
        <f>IF(ISNUMBER(Regressions!M159),ROUND(Regressions!M159, 1), NA())</f>
        <v>35.799999999999997</v>
      </c>
      <c r="M149" s="399">
        <f>IF(ISNUMBER(Regressions!N159),ROUND(Regressions!N159, 1), NA())</f>
        <v>16.100000000000001</v>
      </c>
      <c r="N149" s="402">
        <f>IF(ISNUMBER(Regressions!O159),ROUND(Regressions!O159, 1), NA())</f>
        <v>48.1</v>
      </c>
      <c r="O149" s="400">
        <f>IF(ISNUMBER(Regressions!Q159),ROUND(Regressions!Q159, 1), NA())</f>
        <v>36.9</v>
      </c>
      <c r="P149" s="398">
        <f>IF(ISNUMBER(Regressions!R159),ROUND(Regressions!R159, 1), NA())</f>
        <v>33.1</v>
      </c>
      <c r="Q149" s="404">
        <f>IF(ISNUMBER(Regressions!S159),ROUND(Regressions!S159, 1), NA())</f>
        <v>22</v>
      </c>
      <c r="R149" s="399">
        <f>IF(ISNUMBER(Regressions!T159),ROUND(Regressions!T159, 1), NA())</f>
        <v>11.1</v>
      </c>
      <c r="S149" s="402">
        <f>IF(ISNUMBER(Regressions!U159),ROUND(Regressions!U159, 1), NA())</f>
        <v>66.900000000000006</v>
      </c>
      <c r="T149" s="393"/>
      <c r="U149" s="393"/>
      <c r="V149" s="393"/>
      <c r="W149" s="393"/>
      <c r="X149" s="393"/>
      <c r="Y149" s="393"/>
      <c r="Z149" s="393"/>
      <c r="AA149" s="393"/>
      <c r="AB149" s="393"/>
      <c r="AC149" s="393"/>
    </row>
    <row xmlns:x14ac="http://schemas.microsoft.com/office/spreadsheetml/2009/9/ac" r="150" x14ac:dyDescent="0.2">
      <c r="A150" s="340" t="str">
        <f>IF(ISBLANK(Regressions!A160), " ", Regressions!A160)</f>
        <v>Nigeria</v>
      </c>
      <c r="B150" s="341">
        <f>IF(ISBLANK(Regressions!B160), " ", Regressions!B160)</f>
        <v>2022</v>
      </c>
      <c r="C150" s="346" t="str">
        <f>IF(ISBLANK(Regressions!C160), " ", Regressions!C160)</f>
        <v>Primary</v>
      </c>
      <c r="D150" s="342">
        <f>IF(ISBLANK(Regressions!D160), " ", Regressions!D160)</f>
        <v>35739144</v>
      </c>
      <c r="E150" s="219">
        <f>IF(ISNUMBER(Regressions!E160),ROUND(Regressions!E160, 1), NA())</f>
        <v>63.8</v>
      </c>
      <c r="F150" s="343">
        <f>IF(ISNUMBER(Regressions!F160),ROUND(Regressions!F160, 1), NA())</f>
        <v>54.1</v>
      </c>
      <c r="G150" s="241">
        <f>IF(ISNUMBER(Regressions!G160),ROUND(Regressions!G160, 1), NA())</f>
        <v>32.200000000000003</v>
      </c>
      <c r="H150" s="344">
        <f>IF(ISNUMBER(Regressions!H160),ROUND(Regressions!H160, 1), NA())</f>
        <v>22</v>
      </c>
      <c r="I150" s="242">
        <f>IF(ISNUMBER(Regressions!I160),ROUND(Regressions!I160, 1), NA())</f>
        <v>45.9</v>
      </c>
      <c r="J150" s="345">
        <f>IF(ISNUMBER(Regressions!K160),ROUND(Regressions!K160, 1), NA())</f>
        <v>61.8</v>
      </c>
      <c r="K150" s="343">
        <f>IF(ISNUMBER(Regressions!L160),ROUND(Regressions!L160, 1), NA())</f>
        <v>52</v>
      </c>
      <c r="L150" s="243">
        <f>IF(ISNUMBER(Regressions!M160),ROUND(Regressions!M160, 1), NA())</f>
        <v>37.799999999999997</v>
      </c>
      <c r="M150" s="344">
        <f>IF(ISNUMBER(Regressions!N160),ROUND(Regressions!N160, 1), NA())</f>
        <v>14.3</v>
      </c>
      <c r="N150" s="242">
        <f>IF(ISNUMBER(Regressions!O160),ROUND(Regressions!O160, 1), NA())</f>
        <v>48</v>
      </c>
      <c r="O150" s="345">
        <f>IF(ISNUMBER(Regressions!Q160),ROUND(Regressions!Q160, 1), NA())</f>
        <v>36.9</v>
      </c>
      <c r="P150" s="343">
        <f>IF(ISNUMBER(Regressions!R160),ROUND(Regressions!R160, 1), NA())</f>
        <v>33.1</v>
      </c>
      <c r="Q150" s="220">
        <f>IF(ISNUMBER(Regressions!S160),ROUND(Regressions!S160, 1), NA())</f>
        <v>22</v>
      </c>
      <c r="R150" s="344">
        <f>IF(ISNUMBER(Regressions!T160),ROUND(Regressions!T160, 1), NA())</f>
        <v>11.1</v>
      </c>
      <c r="S150" s="242">
        <f>IF(ISNUMBER(Regressions!U160),ROUND(Regressions!U160, 1), NA())</f>
        <v>66.900000000000006</v>
      </c>
    </row>
    <row xmlns:x14ac="http://schemas.microsoft.com/office/spreadsheetml/2009/9/ac" r="151" x14ac:dyDescent="0.2">
      <c r="A151" s="347" t="str">
        <f>IF(ISBLANK(Regressions!A161), " ", Regressions!A161)</f>
        <v>Nigeria</v>
      </c>
      <c r="B151" s="348">
        <f>IF(ISBLANK(Regressions!B161), " ", Regressions!B161)</f>
        <v>2023</v>
      </c>
      <c r="C151" s="349" t="str">
        <f>IF(ISBLANK(Regressions!C161), " ", Regressions!C161)</f>
        <v>Primary</v>
      </c>
      <c r="D151" s="350">
        <f>IF(ISBLANK(Regressions!D161), " ", Regressions!D161)</f>
        <v>36577008</v>
      </c>
      <c r="E151" s="351">
        <f>IF(ISNUMBER(Regressions!E161),ROUND(Regressions!E161, 1), NA())</f>
        <v>63.8</v>
      </c>
      <c r="F151" s="352">
        <f>IF(ISNUMBER(Regressions!F161),ROUND(Regressions!F161, 1), NA())</f>
        <v>55.2</v>
      </c>
      <c r="G151" s="353">
        <f>IF(ISNUMBER(Regressions!G161),ROUND(Regressions!G161, 1), NA())</f>
        <v>32.200000000000003</v>
      </c>
      <c r="H151" s="354">
        <f>IF(ISNUMBER(Regressions!H161),ROUND(Regressions!H161, 1), NA())</f>
        <v>23.1</v>
      </c>
      <c r="I151" s="355">
        <f>IF(ISNUMBER(Regressions!I161),ROUND(Regressions!I161, 1), NA())</f>
        <v>44.8</v>
      </c>
      <c r="J151" s="356">
        <f>IF(ISNUMBER(Regressions!K161),ROUND(Regressions!K161, 1), NA())</f>
        <v>62.3</v>
      </c>
      <c r="K151" s="352">
        <f>IF(ISNUMBER(Regressions!L161),ROUND(Regressions!L161, 1), NA())</f>
        <v>52.2</v>
      </c>
      <c r="L151" s="357">
        <f>IF(ISNUMBER(Regressions!M161),ROUND(Regressions!M161, 1), NA())</f>
        <v>39.799999999999997</v>
      </c>
      <c r="M151" s="354">
        <f>IF(ISNUMBER(Regressions!N161),ROUND(Regressions!N161, 1), NA())</f>
        <v>12.4</v>
      </c>
      <c r="N151" s="355">
        <f>IF(ISNUMBER(Regressions!O161),ROUND(Regressions!O161, 1), NA())</f>
        <v>47.8</v>
      </c>
      <c r="O151" s="356">
        <f>IF(ISNUMBER(Regressions!Q161),ROUND(Regressions!Q161, 1), NA())</f>
        <v>36.9</v>
      </c>
      <c r="P151" s="352">
        <f>IF(ISNUMBER(Regressions!R161),ROUND(Regressions!R161, 1), NA())</f>
        <v>33.1</v>
      </c>
      <c r="Q151" s="358">
        <f>IF(ISNUMBER(Regressions!S161),ROUND(Regressions!S161, 1), NA())</f>
        <v>22</v>
      </c>
      <c r="R151" s="354">
        <f>IF(ISNUMBER(Regressions!T161),ROUND(Regressions!T161, 1), NA())</f>
        <v>11.1</v>
      </c>
      <c r="S151" s="355">
        <f>IF(ISNUMBER(Regressions!U161),ROUND(Regressions!U161, 1), NA())</f>
        <v>66.900000000000006</v>
      </c>
    </row>
    <row xmlns:x14ac="http://schemas.microsoft.com/office/spreadsheetml/2009/9/ac" r="152" hidden="true" x14ac:dyDescent="0.2">
      <c r="A152" s="340" t="str">
        <f>IF(ISBLANK(Regressions!A162), " ", Regressions!A162)</f>
        <v>Nigeria</v>
      </c>
      <c r="B152" s="341">
        <f>IF(ISBLANK(Regressions!B162), " ", Regressions!B162)</f>
        <v>2024</v>
      </c>
      <c r="C152" s="346" t="str">
        <f>IF(ISBLANK(Regressions!C162), " ", Regressions!C162)</f>
        <v>Primary</v>
      </c>
      <c r="D152" s="342" t="str">
        <f>IF(ISBLANK(Regressions!D162), " ", Regressions!D162)</f>
        <v> </v>
      </c>
      <c r="E152" s="219" t="e">
        <f>IF(ISNUMBER(Regressions!E162),ROUND(Regressions!E162, 1), NA())</f>
        <v>#N/A</v>
      </c>
      <c r="F152" s="343" t="e">
        <f>IF(ISNUMBER(Regressions!F162),ROUND(Regressions!F162, 1), NA())</f>
        <v>#N/A</v>
      </c>
      <c r="G152" s="241" t="e">
        <f>IF(ISNUMBER(Regressions!G162),ROUND(Regressions!G162, 1), NA())</f>
        <v>#N/A</v>
      </c>
      <c r="H152" s="344" t="e">
        <f>IF(ISNUMBER(Regressions!H162),ROUND(Regressions!H162, 1), NA())</f>
        <v>#N/A</v>
      </c>
      <c r="I152" s="242" t="e">
        <f>IF(ISNUMBER(Regressions!I162),ROUND(Regressions!I162, 1), NA())</f>
        <v>#N/A</v>
      </c>
      <c r="J152" s="345" t="e">
        <f>IF(ISNUMBER(Regressions!K162),ROUND(Regressions!K162, 1), NA())</f>
        <v>#N/A</v>
      </c>
      <c r="K152" s="343" t="e">
        <f>IF(ISNUMBER(Regressions!L162),ROUND(Regressions!L162, 1), NA())</f>
        <v>#N/A</v>
      </c>
      <c r="L152" s="243" t="e">
        <f>IF(ISNUMBER(Regressions!M162),ROUND(Regressions!M162, 1), NA())</f>
        <v>#N/A</v>
      </c>
      <c r="M152" s="344" t="e">
        <f>IF(ISNUMBER(Regressions!N162),ROUND(Regressions!N162, 1), NA())</f>
        <v>#N/A</v>
      </c>
      <c r="N152" s="242" t="e">
        <f>IF(ISNUMBER(Regressions!O162),ROUND(Regressions!O162, 1), NA())</f>
        <v>#N/A</v>
      </c>
      <c r="O152" s="345" t="e">
        <f>IF(ISNUMBER(Regressions!Q162),ROUND(Regressions!Q162, 1), NA())</f>
        <v>#N/A</v>
      </c>
      <c r="P152" s="343" t="e">
        <f>IF(ISNUMBER(Regressions!R162),ROUND(Regressions!R162, 1), NA())</f>
        <v>#N/A</v>
      </c>
      <c r="Q152" s="220" t="e">
        <f>IF(ISNUMBER(Regressions!S162),ROUND(Regressions!S162, 1), NA())</f>
        <v>#N/A</v>
      </c>
      <c r="R152" s="344" t="e">
        <f>IF(ISNUMBER(Regressions!T162),ROUND(Regressions!T162, 1), NA())</f>
        <v>#N/A</v>
      </c>
      <c r="S152" s="242" t="e">
        <f>IF(ISNUMBER(Regressions!U162),ROUND(Regressions!U162, 1), NA())</f>
        <v>#N/A</v>
      </c>
    </row>
    <row xmlns:x14ac="http://schemas.microsoft.com/office/spreadsheetml/2009/9/ac" r="153" hidden="true" x14ac:dyDescent="0.2">
      <c r="A153" s="340" t="str">
        <f>IF(ISBLANK(Regressions!A163), " ", Regressions!A163)</f>
        <v>Nigeria</v>
      </c>
      <c r="B153" s="341">
        <f>IF(ISBLANK(Regressions!B163), " ", Regressions!B163)</f>
        <v>2025</v>
      </c>
      <c r="C153" s="346" t="str">
        <f>IF(ISBLANK(Regressions!C163), " ", Regressions!C163)</f>
        <v>Primary</v>
      </c>
      <c r="D153" s="342" t="str">
        <f>IF(ISBLANK(Regressions!D163), " ", Regressions!D163)</f>
        <v> </v>
      </c>
      <c r="E153" s="219" t="e">
        <f>IF(ISNUMBER(Regressions!E163),ROUND(Regressions!E163, 1), NA())</f>
        <v>#N/A</v>
      </c>
      <c r="F153" s="343" t="e">
        <f>IF(ISNUMBER(Regressions!F163),ROUND(Regressions!F163, 1), NA())</f>
        <v>#N/A</v>
      </c>
      <c r="G153" s="241" t="e">
        <f>IF(ISNUMBER(Regressions!G163),ROUND(Regressions!G163, 1), NA())</f>
        <v>#N/A</v>
      </c>
      <c r="H153" s="344" t="e">
        <f>IF(ISNUMBER(Regressions!H163),ROUND(Regressions!H163, 1), NA())</f>
        <v>#N/A</v>
      </c>
      <c r="I153" s="242" t="e">
        <f>IF(ISNUMBER(Regressions!I163),ROUND(Regressions!I163, 1), NA())</f>
        <v>#N/A</v>
      </c>
      <c r="J153" s="345" t="e">
        <f>IF(ISNUMBER(Regressions!K163),ROUND(Regressions!K163, 1), NA())</f>
        <v>#N/A</v>
      </c>
      <c r="K153" s="343" t="e">
        <f>IF(ISNUMBER(Regressions!L163),ROUND(Regressions!L163, 1), NA())</f>
        <v>#N/A</v>
      </c>
      <c r="L153" s="243" t="e">
        <f>IF(ISNUMBER(Regressions!M163),ROUND(Regressions!M163, 1), NA())</f>
        <v>#N/A</v>
      </c>
      <c r="M153" s="344" t="e">
        <f>IF(ISNUMBER(Regressions!N163),ROUND(Regressions!N163, 1), NA())</f>
        <v>#N/A</v>
      </c>
      <c r="N153" s="242" t="e">
        <f>IF(ISNUMBER(Regressions!O163),ROUND(Regressions!O163, 1), NA())</f>
        <v>#N/A</v>
      </c>
      <c r="O153" s="345" t="e">
        <f>IF(ISNUMBER(Regressions!Q163),ROUND(Regressions!Q163, 1), NA())</f>
        <v>#N/A</v>
      </c>
      <c r="P153" s="343" t="e">
        <f>IF(ISNUMBER(Regressions!R163),ROUND(Regressions!R163, 1), NA())</f>
        <v>#N/A</v>
      </c>
      <c r="Q153" s="220" t="e">
        <f>IF(ISNUMBER(Regressions!S163),ROUND(Regressions!S163, 1), NA())</f>
        <v>#N/A</v>
      </c>
      <c r="R153" s="344" t="e">
        <f>IF(ISNUMBER(Regressions!T163),ROUND(Regressions!T163, 1), NA())</f>
        <v>#N/A</v>
      </c>
      <c r="S153" s="242" t="e">
        <f>IF(ISNUMBER(Regressions!U163),ROUND(Regressions!U163, 1), NA())</f>
        <v>#N/A</v>
      </c>
    </row>
    <row xmlns:x14ac="http://schemas.microsoft.com/office/spreadsheetml/2009/9/ac" r="154" hidden="true" x14ac:dyDescent="0.2">
      <c r="A154" s="340" t="str">
        <f>IF(ISBLANK(Regressions!A164), " ", Regressions!A164)</f>
        <v>Nigeria</v>
      </c>
      <c r="B154" s="341">
        <f>IF(ISBLANK(Regressions!B164), " ", Regressions!B164)</f>
        <v>2026</v>
      </c>
      <c r="C154" s="346" t="str">
        <f>IF(ISBLANK(Regressions!C164), " ", Regressions!C164)</f>
        <v>Primary</v>
      </c>
      <c r="D154" s="342" t="str">
        <f>IF(ISBLANK(Regressions!D164), " ", Regressions!D164)</f>
        <v> </v>
      </c>
      <c r="E154" s="219" t="e">
        <f>IF(ISNUMBER(Regressions!E164),ROUND(Regressions!E164, 1), NA())</f>
        <v>#N/A</v>
      </c>
      <c r="F154" s="343" t="e">
        <f>IF(ISNUMBER(Regressions!F164),ROUND(Regressions!F164, 1), NA())</f>
        <v>#N/A</v>
      </c>
      <c r="G154" s="241" t="e">
        <f>IF(ISNUMBER(Regressions!G164),ROUND(Regressions!G164, 1), NA())</f>
        <v>#N/A</v>
      </c>
      <c r="H154" s="344" t="e">
        <f>IF(ISNUMBER(Regressions!H164),ROUND(Regressions!H164, 1), NA())</f>
        <v>#N/A</v>
      </c>
      <c r="I154" s="242" t="e">
        <f>IF(ISNUMBER(Regressions!I164),ROUND(Regressions!I164, 1), NA())</f>
        <v>#N/A</v>
      </c>
      <c r="J154" s="345" t="e">
        <f>IF(ISNUMBER(Regressions!K164),ROUND(Regressions!K164, 1), NA())</f>
        <v>#N/A</v>
      </c>
      <c r="K154" s="343" t="e">
        <f>IF(ISNUMBER(Regressions!L164),ROUND(Regressions!L164, 1), NA())</f>
        <v>#N/A</v>
      </c>
      <c r="L154" s="243" t="e">
        <f>IF(ISNUMBER(Regressions!M164),ROUND(Regressions!M164, 1), NA())</f>
        <v>#N/A</v>
      </c>
      <c r="M154" s="344" t="e">
        <f>IF(ISNUMBER(Regressions!N164),ROUND(Regressions!N164, 1), NA())</f>
        <v>#N/A</v>
      </c>
      <c r="N154" s="242" t="e">
        <f>IF(ISNUMBER(Regressions!O164),ROUND(Regressions!O164, 1), NA())</f>
        <v>#N/A</v>
      </c>
      <c r="O154" s="345" t="e">
        <f>IF(ISNUMBER(Regressions!Q164),ROUND(Regressions!Q164, 1), NA())</f>
        <v>#N/A</v>
      </c>
      <c r="P154" s="343" t="e">
        <f>IF(ISNUMBER(Regressions!R164),ROUND(Regressions!R164, 1), NA())</f>
        <v>#N/A</v>
      </c>
      <c r="Q154" s="220" t="e">
        <f>IF(ISNUMBER(Regressions!S164),ROUND(Regressions!S164, 1), NA())</f>
        <v>#N/A</v>
      </c>
      <c r="R154" s="344" t="e">
        <f>IF(ISNUMBER(Regressions!T164),ROUND(Regressions!T164, 1), NA())</f>
        <v>#N/A</v>
      </c>
      <c r="S154" s="242" t="e">
        <f>IF(ISNUMBER(Regressions!U164),ROUND(Regressions!U164, 1), NA())</f>
        <v>#N/A</v>
      </c>
    </row>
    <row xmlns:x14ac="http://schemas.microsoft.com/office/spreadsheetml/2009/9/ac" r="155" hidden="true" x14ac:dyDescent="0.2">
      <c r="A155" s="340" t="str">
        <f>IF(ISBLANK(Regressions!A165), " ", Regressions!A165)</f>
        <v>Nigeria</v>
      </c>
      <c r="B155" s="341">
        <f>IF(ISBLANK(Regressions!B165), " ", Regressions!B165)</f>
        <v>2027</v>
      </c>
      <c r="C155" s="346" t="str">
        <f>IF(ISBLANK(Regressions!C165), " ", Regressions!C165)</f>
        <v>Primary</v>
      </c>
      <c r="D155" s="342" t="str">
        <f>IF(ISBLANK(Regressions!D165), " ", Regressions!D165)</f>
        <v> </v>
      </c>
      <c r="E155" s="219" t="e">
        <f>IF(ISNUMBER(Regressions!E165),ROUND(Regressions!E165, 1), NA())</f>
        <v>#N/A</v>
      </c>
      <c r="F155" s="343" t="e">
        <f>IF(ISNUMBER(Regressions!F165),ROUND(Regressions!F165, 1), NA())</f>
        <v>#N/A</v>
      </c>
      <c r="G155" s="241" t="e">
        <f>IF(ISNUMBER(Regressions!G165),ROUND(Regressions!G165, 1), NA())</f>
        <v>#N/A</v>
      </c>
      <c r="H155" s="344" t="e">
        <f>IF(ISNUMBER(Regressions!H165),ROUND(Regressions!H165, 1), NA())</f>
        <v>#N/A</v>
      </c>
      <c r="I155" s="242" t="e">
        <f>IF(ISNUMBER(Regressions!I165),ROUND(Regressions!I165, 1), NA())</f>
        <v>#N/A</v>
      </c>
      <c r="J155" s="345" t="e">
        <f>IF(ISNUMBER(Regressions!K165),ROUND(Regressions!K165, 1), NA())</f>
        <v>#N/A</v>
      </c>
      <c r="K155" s="343" t="e">
        <f>IF(ISNUMBER(Regressions!L165),ROUND(Regressions!L165, 1), NA())</f>
        <v>#N/A</v>
      </c>
      <c r="L155" s="243" t="e">
        <f>IF(ISNUMBER(Regressions!M165),ROUND(Regressions!M165, 1), NA())</f>
        <v>#N/A</v>
      </c>
      <c r="M155" s="344" t="e">
        <f>IF(ISNUMBER(Regressions!N165),ROUND(Regressions!N165, 1), NA())</f>
        <v>#N/A</v>
      </c>
      <c r="N155" s="242" t="e">
        <f>IF(ISNUMBER(Regressions!O165),ROUND(Regressions!O165, 1), NA())</f>
        <v>#N/A</v>
      </c>
      <c r="O155" s="345" t="e">
        <f>IF(ISNUMBER(Regressions!Q165),ROUND(Regressions!Q165, 1), NA())</f>
        <v>#N/A</v>
      </c>
      <c r="P155" s="343" t="e">
        <f>IF(ISNUMBER(Regressions!R165),ROUND(Regressions!R165, 1), NA())</f>
        <v>#N/A</v>
      </c>
      <c r="Q155" s="220" t="e">
        <f>IF(ISNUMBER(Regressions!S165),ROUND(Regressions!S165, 1), NA())</f>
        <v>#N/A</v>
      </c>
      <c r="R155" s="344" t="e">
        <f>IF(ISNUMBER(Regressions!T165),ROUND(Regressions!T165, 1), NA())</f>
        <v>#N/A</v>
      </c>
      <c r="S155" s="242" t="e">
        <f>IF(ISNUMBER(Regressions!U165),ROUND(Regressions!U165, 1), NA())</f>
        <v>#N/A</v>
      </c>
    </row>
    <row xmlns:x14ac="http://schemas.microsoft.com/office/spreadsheetml/2009/9/ac" r="156" hidden="true" x14ac:dyDescent="0.2">
      <c r="A156" s="340" t="str">
        <f>IF(ISBLANK(Regressions!A166), " ", Regressions!A166)</f>
        <v>Nigeria</v>
      </c>
      <c r="B156" s="341">
        <f>IF(ISBLANK(Regressions!B166), " ", Regressions!B166)</f>
        <v>2028</v>
      </c>
      <c r="C156" s="346" t="str">
        <f>IF(ISBLANK(Regressions!C166), " ", Regressions!C166)</f>
        <v>Primary</v>
      </c>
      <c r="D156" s="342" t="str">
        <f>IF(ISBLANK(Regressions!D166), " ", Regressions!D166)</f>
        <v> </v>
      </c>
      <c r="E156" s="219" t="e">
        <f>IF(ISNUMBER(Regressions!E166),ROUND(Regressions!E166, 1), NA())</f>
        <v>#N/A</v>
      </c>
      <c r="F156" s="343" t="e">
        <f>IF(ISNUMBER(Regressions!F166),ROUND(Regressions!F166, 1), NA())</f>
        <v>#N/A</v>
      </c>
      <c r="G156" s="241" t="e">
        <f>IF(ISNUMBER(Regressions!G166),ROUND(Regressions!G166, 1), NA())</f>
        <v>#N/A</v>
      </c>
      <c r="H156" s="344" t="e">
        <f>IF(ISNUMBER(Regressions!H166),ROUND(Regressions!H166, 1), NA())</f>
        <v>#N/A</v>
      </c>
      <c r="I156" s="242" t="e">
        <f>IF(ISNUMBER(Regressions!I166),ROUND(Regressions!I166, 1), NA())</f>
        <v>#N/A</v>
      </c>
      <c r="J156" s="345" t="e">
        <f>IF(ISNUMBER(Regressions!K166),ROUND(Regressions!K166, 1), NA())</f>
        <v>#N/A</v>
      </c>
      <c r="K156" s="343" t="e">
        <f>IF(ISNUMBER(Regressions!L166),ROUND(Regressions!L166, 1), NA())</f>
        <v>#N/A</v>
      </c>
      <c r="L156" s="243" t="e">
        <f>IF(ISNUMBER(Regressions!M166),ROUND(Regressions!M166, 1), NA())</f>
        <v>#N/A</v>
      </c>
      <c r="M156" s="344" t="e">
        <f>IF(ISNUMBER(Regressions!N166),ROUND(Regressions!N166, 1), NA())</f>
        <v>#N/A</v>
      </c>
      <c r="N156" s="242" t="e">
        <f>IF(ISNUMBER(Regressions!O166),ROUND(Regressions!O166, 1), NA())</f>
        <v>#N/A</v>
      </c>
      <c r="O156" s="345" t="e">
        <f>IF(ISNUMBER(Regressions!Q166),ROUND(Regressions!Q166, 1), NA())</f>
        <v>#N/A</v>
      </c>
      <c r="P156" s="343" t="e">
        <f>IF(ISNUMBER(Regressions!R166),ROUND(Regressions!R166, 1), NA())</f>
        <v>#N/A</v>
      </c>
      <c r="Q156" s="220" t="e">
        <f>IF(ISNUMBER(Regressions!S166),ROUND(Regressions!S166, 1), NA())</f>
        <v>#N/A</v>
      </c>
      <c r="R156" s="344" t="e">
        <f>IF(ISNUMBER(Regressions!T166),ROUND(Regressions!T166, 1), NA())</f>
        <v>#N/A</v>
      </c>
      <c r="S156" s="242" t="e">
        <f>IF(ISNUMBER(Regressions!U166),ROUND(Regressions!U166, 1), NA())</f>
        <v>#N/A</v>
      </c>
    </row>
    <row xmlns:x14ac="http://schemas.microsoft.com/office/spreadsheetml/2009/9/ac" r="157" hidden="true" x14ac:dyDescent="0.2">
      <c r="A157" s="340" t="str">
        <f>IF(ISBLANK(Regressions!A167), " ", Regressions!A167)</f>
        <v>Nigeria</v>
      </c>
      <c r="B157" s="341">
        <f>IF(ISBLANK(Regressions!B167), " ", Regressions!B167)</f>
        <v>2029</v>
      </c>
      <c r="C157" s="346" t="str">
        <f>IF(ISBLANK(Regressions!C167), " ", Regressions!C167)</f>
        <v>Primary</v>
      </c>
      <c r="D157" s="342" t="str">
        <f>IF(ISBLANK(Regressions!D167), " ", Regressions!D167)</f>
        <v> </v>
      </c>
      <c r="E157" s="219" t="e">
        <f>IF(ISNUMBER(Regressions!E167),ROUND(Regressions!E167, 1), NA())</f>
        <v>#N/A</v>
      </c>
      <c r="F157" s="343" t="e">
        <f>IF(ISNUMBER(Regressions!F167),ROUND(Regressions!F167, 1), NA())</f>
        <v>#N/A</v>
      </c>
      <c r="G157" s="241" t="e">
        <f>IF(ISNUMBER(Regressions!G167),ROUND(Regressions!G167, 1), NA())</f>
        <v>#N/A</v>
      </c>
      <c r="H157" s="344" t="e">
        <f>IF(ISNUMBER(Regressions!H167),ROUND(Regressions!H167, 1), NA())</f>
        <v>#N/A</v>
      </c>
      <c r="I157" s="242" t="e">
        <f>IF(ISNUMBER(Regressions!I167),ROUND(Regressions!I167, 1), NA())</f>
        <v>#N/A</v>
      </c>
      <c r="J157" s="345" t="e">
        <f>IF(ISNUMBER(Regressions!K167),ROUND(Regressions!K167, 1), NA())</f>
        <v>#N/A</v>
      </c>
      <c r="K157" s="343" t="e">
        <f>IF(ISNUMBER(Regressions!L167),ROUND(Regressions!L167, 1), NA())</f>
        <v>#N/A</v>
      </c>
      <c r="L157" s="243" t="e">
        <f>IF(ISNUMBER(Regressions!M167),ROUND(Regressions!M167, 1), NA())</f>
        <v>#N/A</v>
      </c>
      <c r="M157" s="344" t="e">
        <f>IF(ISNUMBER(Regressions!N167),ROUND(Regressions!N167, 1), NA())</f>
        <v>#N/A</v>
      </c>
      <c r="N157" s="242" t="e">
        <f>IF(ISNUMBER(Regressions!O167),ROUND(Regressions!O167, 1), NA())</f>
        <v>#N/A</v>
      </c>
      <c r="O157" s="345" t="e">
        <f>IF(ISNUMBER(Regressions!Q167),ROUND(Regressions!Q167, 1), NA())</f>
        <v>#N/A</v>
      </c>
      <c r="P157" s="343" t="e">
        <f>IF(ISNUMBER(Regressions!R167),ROUND(Regressions!R167, 1), NA())</f>
        <v>#N/A</v>
      </c>
      <c r="Q157" s="220" t="e">
        <f>IF(ISNUMBER(Regressions!S167),ROUND(Regressions!S167, 1), NA())</f>
        <v>#N/A</v>
      </c>
      <c r="R157" s="344" t="e">
        <f>IF(ISNUMBER(Regressions!T167),ROUND(Regressions!T167, 1), NA())</f>
        <v>#N/A</v>
      </c>
      <c r="S157" s="242" t="e">
        <f>IF(ISNUMBER(Regressions!U167),ROUND(Regressions!U167, 1), NA())</f>
        <v>#N/A</v>
      </c>
    </row>
    <row xmlns:x14ac="http://schemas.microsoft.com/office/spreadsheetml/2009/9/ac" r="158" hidden="true" x14ac:dyDescent="0.2">
      <c r="A158" s="340" t="str">
        <f>IF(ISBLANK(Regressions!A168), " ", Regressions!A168)</f>
        <v>Nigeria</v>
      </c>
      <c r="B158" s="341">
        <f>IF(ISBLANK(Regressions!B168), " ", Regressions!B168)</f>
        <v>2030</v>
      </c>
      <c r="C158" s="346" t="str">
        <f>IF(ISBLANK(Regressions!C168), " ", Regressions!C168)</f>
        <v>Primary</v>
      </c>
      <c r="D158" s="342" t="str">
        <f>IF(ISBLANK(Regressions!D168), " ", Regressions!D168)</f>
        <v> </v>
      </c>
      <c r="E158" s="219" t="e">
        <f>IF(ISNUMBER(Regressions!E168),ROUND(Regressions!E168, 1), NA())</f>
        <v>#N/A</v>
      </c>
      <c r="F158" s="343" t="e">
        <f>IF(ISNUMBER(Regressions!F168),ROUND(Regressions!F168, 1), NA())</f>
        <v>#N/A</v>
      </c>
      <c r="G158" s="241" t="e">
        <f>IF(ISNUMBER(Regressions!G168),ROUND(Regressions!G168, 1), NA())</f>
        <v>#N/A</v>
      </c>
      <c r="H158" s="344" t="e">
        <f>IF(ISNUMBER(Regressions!H168),ROUND(Regressions!H168, 1), NA())</f>
        <v>#N/A</v>
      </c>
      <c r="I158" s="242" t="e">
        <f>IF(ISNUMBER(Regressions!I168),ROUND(Regressions!I168, 1), NA())</f>
        <v>#N/A</v>
      </c>
      <c r="J158" s="345" t="e">
        <f>IF(ISNUMBER(Regressions!K168),ROUND(Regressions!K168, 1), NA())</f>
        <v>#N/A</v>
      </c>
      <c r="K158" s="343" t="e">
        <f>IF(ISNUMBER(Regressions!L168),ROUND(Regressions!L168, 1), NA())</f>
        <v>#N/A</v>
      </c>
      <c r="L158" s="243" t="e">
        <f>IF(ISNUMBER(Regressions!M168),ROUND(Regressions!M168, 1), NA())</f>
        <v>#N/A</v>
      </c>
      <c r="M158" s="344" t="e">
        <f>IF(ISNUMBER(Regressions!N168),ROUND(Regressions!N168, 1), NA())</f>
        <v>#N/A</v>
      </c>
      <c r="N158" s="242" t="e">
        <f>IF(ISNUMBER(Regressions!O168),ROUND(Regressions!O168, 1), NA())</f>
        <v>#N/A</v>
      </c>
      <c r="O158" s="345" t="e">
        <f>IF(ISNUMBER(Regressions!Q168),ROUND(Regressions!Q168, 1), NA())</f>
        <v>#N/A</v>
      </c>
      <c r="P158" s="343" t="e">
        <f>IF(ISNUMBER(Regressions!R168),ROUND(Regressions!R168, 1), NA())</f>
        <v>#N/A</v>
      </c>
      <c r="Q158" s="220" t="e">
        <f>IF(ISNUMBER(Regressions!S168),ROUND(Regressions!S168, 1), NA())</f>
        <v>#N/A</v>
      </c>
      <c r="R158" s="344" t="e">
        <f>IF(ISNUMBER(Regressions!T168),ROUND(Regressions!T168, 1), NA())</f>
        <v>#N/A</v>
      </c>
      <c r="S158" s="242" t="e">
        <f>IF(ISNUMBER(Regressions!U168),ROUND(Regressions!U168, 1), NA())</f>
        <v>#N/A</v>
      </c>
    </row>
    <row xmlns:x14ac="http://schemas.microsoft.com/office/spreadsheetml/2009/9/ac" r="159" x14ac:dyDescent="0.2">
      <c r="A159" s="340" t="str">
        <f>IF(ISBLANK(Regressions!A169), " ", Regressions!A169)</f>
        <v>Nigeria</v>
      </c>
      <c r="B159" s="341">
        <f>IF(ISBLANK(Regressions!B169), " ", Regressions!B169)</f>
        <v>2000</v>
      </c>
      <c r="C159" s="346" t="str">
        <f>IF(ISBLANK(Regressions!C169), " ", Regressions!C169)</f>
        <v>Secondary</v>
      </c>
      <c r="D159" s="342">
        <f>IF(ISBLANK(Regressions!D169), " ", Regressions!D169)</f>
        <v>16583660</v>
      </c>
      <c r="E159" s="219" t="e">
        <f>IF(ISNUMBER(Regressions!E169),ROUND(Regressions!E169, 1), NA())</f>
        <v>#N/A</v>
      </c>
      <c r="F159" s="343" t="e">
        <f>IF(ISNUMBER(Regressions!F169),ROUND(Regressions!F169, 1), NA())</f>
        <v>#N/A</v>
      </c>
      <c r="G159" s="241" t="e">
        <f>IF(ISNUMBER(Regressions!G169),ROUND(Regressions!G169, 1), NA())</f>
        <v>#N/A</v>
      </c>
      <c r="H159" s="344" t="e">
        <f>IF(ISNUMBER(Regressions!H169),ROUND(Regressions!H169, 1), NA())</f>
        <v>#N/A</v>
      </c>
      <c r="I159" s="242" t="e">
        <f>IF(ISNUMBER(Regressions!I169),ROUND(Regressions!I169, 1), NA())</f>
        <v>#N/A</v>
      </c>
      <c r="J159" s="345" t="e">
        <f>IF(ISNUMBER(Regressions!K169),ROUND(Regressions!K169, 1), NA())</f>
        <v>#N/A</v>
      </c>
      <c r="K159" s="343" t="e">
        <f>IF(ISNUMBER(Regressions!L169),ROUND(Regressions!L169, 1), NA())</f>
        <v>#N/A</v>
      </c>
      <c r="L159" s="243" t="e">
        <f>IF(ISNUMBER(Regressions!M169),ROUND(Regressions!M169, 1), NA())</f>
        <v>#N/A</v>
      </c>
      <c r="M159" s="344" t="e">
        <f>IF(ISNUMBER(Regressions!N169),ROUND(Regressions!N169, 1), NA())</f>
        <v>#N/A</v>
      </c>
      <c r="N159" s="242" t="e">
        <f>IF(ISNUMBER(Regressions!O169),ROUND(Regressions!O169, 1), NA())</f>
        <v>#N/A</v>
      </c>
      <c r="O159" s="345" t="e">
        <f>IF(ISNUMBER(Regressions!Q169),ROUND(Regressions!Q169, 1), NA())</f>
        <v>#N/A</v>
      </c>
      <c r="P159" s="343" t="e">
        <f>IF(ISNUMBER(Regressions!R169),ROUND(Regressions!R169, 1), NA())</f>
        <v>#N/A</v>
      </c>
      <c r="Q159" s="220" t="e">
        <f>IF(ISNUMBER(Regressions!S169),ROUND(Regressions!S169, 1), NA())</f>
        <v>#N/A</v>
      </c>
      <c r="R159" s="344" t="e">
        <f>IF(ISNUMBER(Regressions!T169),ROUND(Regressions!T169, 1), NA())</f>
        <v>#N/A</v>
      </c>
      <c r="S159" s="242" t="e">
        <f>IF(ISNUMBER(Regressions!U169),ROUND(Regressions!U169, 1), NA())</f>
        <v>#N/A</v>
      </c>
    </row>
    <row xmlns:x14ac="http://schemas.microsoft.com/office/spreadsheetml/2009/9/ac" r="160" x14ac:dyDescent="0.2">
      <c r="A160" s="340" t="str">
        <f>IF(ISBLANK(Regressions!A170), " ", Regressions!A170)</f>
        <v>Nigeria</v>
      </c>
      <c r="B160" s="341">
        <f>IF(ISBLANK(Regressions!B170), " ", Regressions!B170)</f>
        <v>2001</v>
      </c>
      <c r="C160" s="346" t="str">
        <f>IF(ISBLANK(Regressions!C170), " ", Regressions!C170)</f>
        <v>Secondary</v>
      </c>
      <c r="D160" s="342">
        <f>IF(ISBLANK(Regressions!D170), " ", Regressions!D170)</f>
        <v>16841866</v>
      </c>
      <c r="E160" s="219" t="e">
        <f>IF(ISNUMBER(Regressions!E170),ROUND(Regressions!E170, 1), NA())</f>
        <v>#N/A</v>
      </c>
      <c r="F160" s="343" t="e">
        <f>IF(ISNUMBER(Regressions!F170),ROUND(Regressions!F170, 1), NA())</f>
        <v>#N/A</v>
      </c>
      <c r="G160" s="241" t="e">
        <f>IF(ISNUMBER(Regressions!G170),ROUND(Regressions!G170, 1), NA())</f>
        <v>#N/A</v>
      </c>
      <c r="H160" s="344" t="e">
        <f>IF(ISNUMBER(Regressions!H170),ROUND(Regressions!H170, 1), NA())</f>
        <v>#N/A</v>
      </c>
      <c r="I160" s="242" t="e">
        <f>IF(ISNUMBER(Regressions!I170),ROUND(Regressions!I170, 1), NA())</f>
        <v>#N/A</v>
      </c>
      <c r="J160" s="345" t="e">
        <f>IF(ISNUMBER(Regressions!K170),ROUND(Regressions!K170, 1), NA())</f>
        <v>#N/A</v>
      </c>
      <c r="K160" s="343" t="e">
        <f>IF(ISNUMBER(Regressions!L170),ROUND(Regressions!L170, 1), NA())</f>
        <v>#N/A</v>
      </c>
      <c r="L160" s="243" t="e">
        <f>IF(ISNUMBER(Regressions!M170),ROUND(Regressions!M170, 1), NA())</f>
        <v>#N/A</v>
      </c>
      <c r="M160" s="344" t="e">
        <f>IF(ISNUMBER(Regressions!N170),ROUND(Regressions!N170, 1), NA())</f>
        <v>#N/A</v>
      </c>
      <c r="N160" s="242" t="e">
        <f>IF(ISNUMBER(Regressions!O170),ROUND(Regressions!O170, 1), NA())</f>
        <v>#N/A</v>
      </c>
      <c r="O160" s="345" t="e">
        <f>IF(ISNUMBER(Regressions!Q170),ROUND(Regressions!Q170, 1), NA())</f>
        <v>#N/A</v>
      </c>
      <c r="P160" s="343" t="e">
        <f>IF(ISNUMBER(Regressions!R170),ROUND(Regressions!R170, 1), NA())</f>
        <v>#N/A</v>
      </c>
      <c r="Q160" s="220" t="e">
        <f>IF(ISNUMBER(Regressions!S170),ROUND(Regressions!S170, 1), NA())</f>
        <v>#N/A</v>
      </c>
      <c r="R160" s="344" t="e">
        <f>IF(ISNUMBER(Regressions!T170),ROUND(Regressions!T170, 1), NA())</f>
        <v>#N/A</v>
      </c>
      <c r="S160" s="242" t="e">
        <f>IF(ISNUMBER(Regressions!U170),ROUND(Regressions!U170, 1), NA())</f>
        <v>#N/A</v>
      </c>
    </row>
    <row xmlns:x14ac="http://schemas.microsoft.com/office/spreadsheetml/2009/9/ac" r="161" x14ac:dyDescent="0.2">
      <c r="A161" s="340" t="str">
        <f>IF(ISBLANK(Regressions!A171), " ", Regressions!A171)</f>
        <v>Nigeria</v>
      </c>
      <c r="B161" s="341">
        <f>IF(ISBLANK(Regressions!B171), " ", Regressions!B171)</f>
        <v>2002</v>
      </c>
      <c r="C161" s="346" t="str">
        <f>IF(ISBLANK(Regressions!C171), " ", Regressions!C171)</f>
        <v>Secondary</v>
      </c>
      <c r="D161" s="342">
        <f>IF(ISBLANK(Regressions!D171), " ", Regressions!D171)</f>
        <v>17123816</v>
      </c>
      <c r="E161" s="219" t="e">
        <f>IF(ISNUMBER(Regressions!E171),ROUND(Regressions!E171, 1), NA())</f>
        <v>#N/A</v>
      </c>
      <c r="F161" s="343" t="e">
        <f>IF(ISNUMBER(Regressions!F171),ROUND(Regressions!F171, 1), NA())</f>
        <v>#N/A</v>
      </c>
      <c r="G161" s="241" t="e">
        <f>IF(ISNUMBER(Regressions!G171),ROUND(Regressions!G171, 1), NA())</f>
        <v>#N/A</v>
      </c>
      <c r="H161" s="344" t="e">
        <f>IF(ISNUMBER(Regressions!H171),ROUND(Regressions!H171, 1), NA())</f>
        <v>#N/A</v>
      </c>
      <c r="I161" s="242" t="e">
        <f>IF(ISNUMBER(Regressions!I171),ROUND(Regressions!I171, 1), NA())</f>
        <v>#N/A</v>
      </c>
      <c r="J161" s="345" t="e">
        <f>IF(ISNUMBER(Regressions!K171),ROUND(Regressions!K171, 1), NA())</f>
        <v>#N/A</v>
      </c>
      <c r="K161" s="343" t="e">
        <f>IF(ISNUMBER(Regressions!L171),ROUND(Regressions!L171, 1), NA())</f>
        <v>#N/A</v>
      </c>
      <c r="L161" s="243" t="e">
        <f>IF(ISNUMBER(Regressions!M171),ROUND(Regressions!M171, 1), NA())</f>
        <v>#N/A</v>
      </c>
      <c r="M161" s="344" t="e">
        <f>IF(ISNUMBER(Regressions!N171),ROUND(Regressions!N171, 1), NA())</f>
        <v>#N/A</v>
      </c>
      <c r="N161" s="242" t="e">
        <f>IF(ISNUMBER(Regressions!O171),ROUND(Regressions!O171, 1), NA())</f>
        <v>#N/A</v>
      </c>
      <c r="O161" s="345" t="e">
        <f>IF(ISNUMBER(Regressions!Q171),ROUND(Regressions!Q171, 1), NA())</f>
        <v>#N/A</v>
      </c>
      <c r="P161" s="343" t="e">
        <f>IF(ISNUMBER(Regressions!R171),ROUND(Regressions!R171, 1), NA())</f>
        <v>#N/A</v>
      </c>
      <c r="Q161" s="220" t="e">
        <f>IF(ISNUMBER(Regressions!S171),ROUND(Regressions!S171, 1), NA())</f>
        <v>#N/A</v>
      </c>
      <c r="R161" s="344" t="e">
        <f>IF(ISNUMBER(Regressions!T171),ROUND(Regressions!T171, 1), NA())</f>
        <v>#N/A</v>
      </c>
      <c r="S161" s="242" t="e">
        <f>IF(ISNUMBER(Regressions!U171),ROUND(Regressions!U171, 1), NA())</f>
        <v>#N/A</v>
      </c>
    </row>
    <row xmlns:x14ac="http://schemas.microsoft.com/office/spreadsheetml/2009/9/ac" r="162" x14ac:dyDescent="0.2">
      <c r="A162" s="340" t="str">
        <f>IF(ISBLANK(Regressions!A172), " ", Regressions!A172)</f>
        <v>Nigeria</v>
      </c>
      <c r="B162" s="341">
        <f>IF(ISBLANK(Regressions!B172), " ", Regressions!B172)</f>
        <v>2003</v>
      </c>
      <c r="C162" s="346" t="str">
        <f>IF(ISBLANK(Regressions!C172), " ", Regressions!C172)</f>
        <v>Secondary</v>
      </c>
      <c r="D162" s="342">
        <f>IF(ISBLANK(Regressions!D172), " ", Regressions!D172)</f>
        <v>17441548</v>
      </c>
      <c r="E162" s="219" t="e">
        <f>IF(ISNUMBER(Regressions!E172),ROUND(Regressions!E172, 1), NA())</f>
        <v>#N/A</v>
      </c>
      <c r="F162" s="343" t="e">
        <f>IF(ISNUMBER(Regressions!F172),ROUND(Regressions!F172, 1), NA())</f>
        <v>#N/A</v>
      </c>
      <c r="G162" s="241" t="e">
        <f>IF(ISNUMBER(Regressions!G172),ROUND(Regressions!G172, 1), NA())</f>
        <v>#N/A</v>
      </c>
      <c r="H162" s="344" t="e">
        <f>IF(ISNUMBER(Regressions!H172),ROUND(Regressions!H172, 1), NA())</f>
        <v>#N/A</v>
      </c>
      <c r="I162" s="242" t="e">
        <f>IF(ISNUMBER(Regressions!I172),ROUND(Regressions!I172, 1), NA())</f>
        <v>#N/A</v>
      </c>
      <c r="J162" s="345" t="e">
        <f>IF(ISNUMBER(Regressions!K172),ROUND(Regressions!K172, 1), NA())</f>
        <v>#N/A</v>
      </c>
      <c r="K162" s="343" t="e">
        <f>IF(ISNUMBER(Regressions!L172),ROUND(Regressions!L172, 1), NA())</f>
        <v>#N/A</v>
      </c>
      <c r="L162" s="243" t="e">
        <f>IF(ISNUMBER(Regressions!M172),ROUND(Regressions!M172, 1), NA())</f>
        <v>#N/A</v>
      </c>
      <c r="M162" s="344" t="e">
        <f>IF(ISNUMBER(Regressions!N172),ROUND(Regressions!N172, 1), NA())</f>
        <v>#N/A</v>
      </c>
      <c r="N162" s="242" t="e">
        <f>IF(ISNUMBER(Regressions!O172),ROUND(Regressions!O172, 1), NA())</f>
        <v>#N/A</v>
      </c>
      <c r="O162" s="345" t="e">
        <f>IF(ISNUMBER(Regressions!Q172),ROUND(Regressions!Q172, 1), NA())</f>
        <v>#N/A</v>
      </c>
      <c r="P162" s="343" t="e">
        <f>IF(ISNUMBER(Regressions!R172),ROUND(Regressions!R172, 1), NA())</f>
        <v>#N/A</v>
      </c>
      <c r="Q162" s="220" t="e">
        <f>IF(ISNUMBER(Regressions!S172),ROUND(Regressions!S172, 1), NA())</f>
        <v>#N/A</v>
      </c>
      <c r="R162" s="344" t="e">
        <f>IF(ISNUMBER(Regressions!T172),ROUND(Regressions!T172, 1), NA())</f>
        <v>#N/A</v>
      </c>
      <c r="S162" s="242" t="e">
        <f>IF(ISNUMBER(Regressions!U172),ROUND(Regressions!U172, 1), NA())</f>
        <v>#N/A</v>
      </c>
    </row>
    <row xmlns:x14ac="http://schemas.microsoft.com/office/spreadsheetml/2009/9/ac" r="163" x14ac:dyDescent="0.2">
      <c r="A163" s="340" t="str">
        <f>IF(ISBLANK(Regressions!A173), " ", Regressions!A173)</f>
        <v>Nigeria</v>
      </c>
      <c r="B163" s="341">
        <f>IF(ISBLANK(Regressions!B173), " ", Regressions!B173)</f>
        <v>2004</v>
      </c>
      <c r="C163" s="346" t="str">
        <f>IF(ISBLANK(Regressions!C173), " ", Regressions!C173)</f>
        <v>Secondary</v>
      </c>
      <c r="D163" s="342">
        <f>IF(ISBLANK(Regressions!D173), " ", Regressions!D173)</f>
        <v>17801474</v>
      </c>
      <c r="E163" s="219" t="e">
        <f>IF(ISNUMBER(Regressions!E173),ROUND(Regressions!E173, 1), NA())</f>
        <v>#N/A</v>
      </c>
      <c r="F163" s="343" t="e">
        <f>IF(ISNUMBER(Regressions!F173),ROUND(Regressions!F173, 1), NA())</f>
        <v>#N/A</v>
      </c>
      <c r="G163" s="241" t="e">
        <f>IF(ISNUMBER(Regressions!G173),ROUND(Regressions!G173, 1), NA())</f>
        <v>#N/A</v>
      </c>
      <c r="H163" s="344" t="e">
        <f>IF(ISNUMBER(Regressions!H173),ROUND(Regressions!H173, 1), NA())</f>
        <v>#N/A</v>
      </c>
      <c r="I163" s="242" t="e">
        <f>IF(ISNUMBER(Regressions!I173),ROUND(Regressions!I173, 1), NA())</f>
        <v>#N/A</v>
      </c>
      <c r="J163" s="345" t="e">
        <f>IF(ISNUMBER(Regressions!K173),ROUND(Regressions!K173, 1), NA())</f>
        <v>#N/A</v>
      </c>
      <c r="K163" s="343" t="e">
        <f>IF(ISNUMBER(Regressions!L173),ROUND(Regressions!L173, 1), NA())</f>
        <v>#N/A</v>
      </c>
      <c r="L163" s="243" t="e">
        <f>IF(ISNUMBER(Regressions!M173),ROUND(Regressions!M173, 1), NA())</f>
        <v>#N/A</v>
      </c>
      <c r="M163" s="344" t="e">
        <f>IF(ISNUMBER(Regressions!N173),ROUND(Regressions!N173, 1), NA())</f>
        <v>#N/A</v>
      </c>
      <c r="N163" s="242" t="e">
        <f>IF(ISNUMBER(Regressions!O173),ROUND(Regressions!O173, 1), NA())</f>
        <v>#N/A</v>
      </c>
      <c r="O163" s="345" t="e">
        <f>IF(ISNUMBER(Regressions!Q173),ROUND(Regressions!Q173, 1), NA())</f>
        <v>#N/A</v>
      </c>
      <c r="P163" s="343" t="e">
        <f>IF(ISNUMBER(Regressions!R173),ROUND(Regressions!R173, 1), NA())</f>
        <v>#N/A</v>
      </c>
      <c r="Q163" s="220" t="e">
        <f>IF(ISNUMBER(Regressions!S173),ROUND(Regressions!S173, 1), NA())</f>
        <v>#N/A</v>
      </c>
      <c r="R163" s="344" t="e">
        <f>IF(ISNUMBER(Regressions!T173),ROUND(Regressions!T173, 1), NA())</f>
        <v>#N/A</v>
      </c>
      <c r="S163" s="242" t="e">
        <f>IF(ISNUMBER(Regressions!U173),ROUND(Regressions!U173, 1), NA())</f>
        <v>#N/A</v>
      </c>
    </row>
    <row xmlns:x14ac="http://schemas.microsoft.com/office/spreadsheetml/2009/9/ac" r="164" x14ac:dyDescent="0.2">
      <c r="A164" s="340" t="str">
        <f>IF(ISBLANK(Regressions!A174), " ", Regressions!A174)</f>
        <v>Nigeria</v>
      </c>
      <c r="B164" s="341">
        <f>IF(ISBLANK(Regressions!B174), " ", Regressions!B174)</f>
        <v>2005</v>
      </c>
      <c r="C164" s="346" t="str">
        <f>IF(ISBLANK(Regressions!C174), " ", Regressions!C174)</f>
        <v>Secondary</v>
      </c>
      <c r="D164" s="342">
        <f>IF(ISBLANK(Regressions!D174), " ", Regressions!D174)</f>
        <v>18220440</v>
      </c>
      <c r="E164" s="219" t="e">
        <f>IF(ISNUMBER(Regressions!E174),ROUND(Regressions!E174, 1), NA())</f>
        <v>#N/A</v>
      </c>
      <c r="F164" s="343" t="e">
        <f>IF(ISNUMBER(Regressions!F174),ROUND(Regressions!F174, 1), NA())</f>
        <v>#N/A</v>
      </c>
      <c r="G164" s="241" t="e">
        <f>IF(ISNUMBER(Regressions!G174),ROUND(Regressions!G174, 1), NA())</f>
        <v>#N/A</v>
      </c>
      <c r="H164" s="344" t="e">
        <f>IF(ISNUMBER(Regressions!H174),ROUND(Regressions!H174, 1), NA())</f>
        <v>#N/A</v>
      </c>
      <c r="I164" s="242" t="e">
        <f>IF(ISNUMBER(Regressions!I174),ROUND(Regressions!I174, 1), NA())</f>
        <v>#N/A</v>
      </c>
      <c r="J164" s="345" t="e">
        <f>IF(ISNUMBER(Regressions!K174),ROUND(Regressions!K174, 1), NA())</f>
        <v>#N/A</v>
      </c>
      <c r="K164" s="343" t="e">
        <f>IF(ISNUMBER(Regressions!L174),ROUND(Regressions!L174, 1), NA())</f>
        <v>#N/A</v>
      </c>
      <c r="L164" s="243" t="e">
        <f>IF(ISNUMBER(Regressions!M174),ROUND(Regressions!M174, 1), NA())</f>
        <v>#N/A</v>
      </c>
      <c r="M164" s="344" t="e">
        <f>IF(ISNUMBER(Regressions!N174),ROUND(Regressions!N174, 1), NA())</f>
        <v>#N/A</v>
      </c>
      <c r="N164" s="242" t="e">
        <f>IF(ISNUMBER(Regressions!O174),ROUND(Regressions!O174, 1), NA())</f>
        <v>#N/A</v>
      </c>
      <c r="O164" s="345" t="e">
        <f>IF(ISNUMBER(Regressions!Q174),ROUND(Regressions!Q174, 1), NA())</f>
        <v>#N/A</v>
      </c>
      <c r="P164" s="343" t="e">
        <f>IF(ISNUMBER(Regressions!R174),ROUND(Regressions!R174, 1), NA())</f>
        <v>#N/A</v>
      </c>
      <c r="Q164" s="220" t="e">
        <f>IF(ISNUMBER(Regressions!S174),ROUND(Regressions!S174, 1), NA())</f>
        <v>#N/A</v>
      </c>
      <c r="R164" s="344" t="e">
        <f>IF(ISNUMBER(Regressions!T174),ROUND(Regressions!T174, 1), NA())</f>
        <v>#N/A</v>
      </c>
      <c r="S164" s="242" t="e">
        <f>IF(ISNUMBER(Regressions!U174),ROUND(Regressions!U174, 1), NA())</f>
        <v>#N/A</v>
      </c>
    </row>
    <row xmlns:x14ac="http://schemas.microsoft.com/office/spreadsheetml/2009/9/ac" r="165" x14ac:dyDescent="0.2">
      <c r="A165" s="340" t="str">
        <f>IF(ISBLANK(Regressions!A175), " ", Regressions!A175)</f>
        <v>Nigeria</v>
      </c>
      <c r="B165" s="341">
        <f>IF(ISBLANK(Regressions!B175), " ", Regressions!B175)</f>
        <v>2006</v>
      </c>
      <c r="C165" s="346" t="str">
        <f>IF(ISBLANK(Regressions!C175), " ", Regressions!C175)</f>
        <v>Secondary</v>
      </c>
      <c r="D165" s="342">
        <f>IF(ISBLANK(Regressions!D175), " ", Regressions!D175)</f>
        <v>18697028</v>
      </c>
      <c r="E165" s="219" t="e">
        <f>IF(ISNUMBER(Regressions!E175),ROUND(Regressions!E175, 1), NA())</f>
        <v>#N/A</v>
      </c>
      <c r="F165" s="343" t="e">
        <f>IF(ISNUMBER(Regressions!F175),ROUND(Regressions!F175, 1), NA())</f>
        <v>#N/A</v>
      </c>
      <c r="G165" s="241" t="e">
        <f>IF(ISNUMBER(Regressions!G175),ROUND(Regressions!G175, 1), NA())</f>
        <v>#N/A</v>
      </c>
      <c r="H165" s="344" t="e">
        <f>IF(ISNUMBER(Regressions!H175),ROUND(Regressions!H175, 1), NA())</f>
        <v>#N/A</v>
      </c>
      <c r="I165" s="242" t="e">
        <f>IF(ISNUMBER(Regressions!I175),ROUND(Regressions!I175, 1), NA())</f>
        <v>#N/A</v>
      </c>
      <c r="J165" s="345" t="e">
        <f>IF(ISNUMBER(Regressions!K175),ROUND(Regressions!K175, 1), NA())</f>
        <v>#N/A</v>
      </c>
      <c r="K165" s="343" t="e">
        <f>IF(ISNUMBER(Regressions!L175),ROUND(Regressions!L175, 1), NA())</f>
        <v>#N/A</v>
      </c>
      <c r="L165" s="243" t="e">
        <f>IF(ISNUMBER(Regressions!M175),ROUND(Regressions!M175, 1), NA())</f>
        <v>#N/A</v>
      </c>
      <c r="M165" s="344" t="e">
        <f>IF(ISNUMBER(Regressions!N175),ROUND(Regressions!N175, 1), NA())</f>
        <v>#N/A</v>
      </c>
      <c r="N165" s="242" t="e">
        <f>IF(ISNUMBER(Regressions!O175),ROUND(Regressions!O175, 1), NA())</f>
        <v>#N/A</v>
      </c>
      <c r="O165" s="345" t="e">
        <f>IF(ISNUMBER(Regressions!Q175),ROUND(Regressions!Q175, 1), NA())</f>
        <v>#N/A</v>
      </c>
      <c r="P165" s="343" t="e">
        <f>IF(ISNUMBER(Regressions!R175),ROUND(Regressions!R175, 1), NA())</f>
        <v>#N/A</v>
      </c>
      <c r="Q165" s="220" t="e">
        <f>IF(ISNUMBER(Regressions!S175),ROUND(Regressions!S175, 1), NA())</f>
        <v>#N/A</v>
      </c>
      <c r="R165" s="344" t="e">
        <f>IF(ISNUMBER(Regressions!T175),ROUND(Regressions!T175, 1), NA())</f>
        <v>#N/A</v>
      </c>
      <c r="S165" s="242" t="e">
        <f>IF(ISNUMBER(Regressions!U175),ROUND(Regressions!U175, 1), NA())</f>
        <v>#N/A</v>
      </c>
    </row>
    <row xmlns:x14ac="http://schemas.microsoft.com/office/spreadsheetml/2009/9/ac" r="166" x14ac:dyDescent="0.2">
      <c r="A166" s="340" t="str">
        <f>IF(ISBLANK(Regressions!A176), " ", Regressions!A176)</f>
        <v>Nigeria</v>
      </c>
      <c r="B166" s="341">
        <f>IF(ISBLANK(Regressions!B176), " ", Regressions!B176)</f>
        <v>2007</v>
      </c>
      <c r="C166" s="346" t="str">
        <f>IF(ISBLANK(Regressions!C176), " ", Regressions!C176)</f>
        <v>Secondary</v>
      </c>
      <c r="D166" s="342">
        <f>IF(ISBLANK(Regressions!D176), " ", Regressions!D176)</f>
        <v>19223540</v>
      </c>
      <c r="E166" s="219" t="e">
        <f>IF(ISNUMBER(Regressions!E176),ROUND(Regressions!E176, 1), NA())</f>
        <v>#N/A</v>
      </c>
      <c r="F166" s="343" t="e">
        <f>IF(ISNUMBER(Regressions!F176),ROUND(Regressions!F176, 1), NA())</f>
        <v>#N/A</v>
      </c>
      <c r="G166" s="241" t="e">
        <f>IF(ISNUMBER(Regressions!G176),ROUND(Regressions!G176, 1), NA())</f>
        <v>#N/A</v>
      </c>
      <c r="H166" s="344" t="e">
        <f>IF(ISNUMBER(Regressions!H176),ROUND(Regressions!H176, 1), NA())</f>
        <v>#N/A</v>
      </c>
      <c r="I166" s="242" t="e">
        <f>IF(ISNUMBER(Regressions!I176),ROUND(Regressions!I176, 1), NA())</f>
        <v>#N/A</v>
      </c>
      <c r="J166" s="345" t="e">
        <f>IF(ISNUMBER(Regressions!K176),ROUND(Regressions!K176, 1), NA())</f>
        <v>#N/A</v>
      </c>
      <c r="K166" s="343" t="e">
        <f>IF(ISNUMBER(Regressions!L176),ROUND(Regressions!L176, 1), NA())</f>
        <v>#N/A</v>
      </c>
      <c r="L166" s="243" t="e">
        <f>IF(ISNUMBER(Regressions!M176),ROUND(Regressions!M176, 1), NA())</f>
        <v>#N/A</v>
      </c>
      <c r="M166" s="344" t="e">
        <f>IF(ISNUMBER(Regressions!N176),ROUND(Regressions!N176, 1), NA())</f>
        <v>#N/A</v>
      </c>
      <c r="N166" s="242" t="e">
        <f>IF(ISNUMBER(Regressions!O176),ROUND(Regressions!O176, 1), NA())</f>
        <v>#N/A</v>
      </c>
      <c r="O166" s="345" t="e">
        <f>IF(ISNUMBER(Regressions!Q176),ROUND(Regressions!Q176, 1), NA())</f>
        <v>#N/A</v>
      </c>
      <c r="P166" s="343" t="e">
        <f>IF(ISNUMBER(Regressions!R176),ROUND(Regressions!R176, 1), NA())</f>
        <v>#N/A</v>
      </c>
      <c r="Q166" s="220" t="e">
        <f>IF(ISNUMBER(Regressions!S176),ROUND(Regressions!S176, 1), NA())</f>
        <v>#N/A</v>
      </c>
      <c r="R166" s="344" t="e">
        <f>IF(ISNUMBER(Regressions!T176),ROUND(Regressions!T176, 1), NA())</f>
        <v>#N/A</v>
      </c>
      <c r="S166" s="242" t="e">
        <f>IF(ISNUMBER(Regressions!U176),ROUND(Regressions!U176, 1), NA())</f>
        <v>#N/A</v>
      </c>
    </row>
    <row xmlns:x14ac="http://schemas.microsoft.com/office/spreadsheetml/2009/9/ac" r="167" x14ac:dyDescent="0.2">
      <c r="A167" s="340" t="str">
        <f>IF(ISBLANK(Regressions!A177), " ", Regressions!A177)</f>
        <v>Nigeria</v>
      </c>
      <c r="B167" s="341">
        <f>IF(ISBLANK(Regressions!B177), " ", Regressions!B177)</f>
        <v>2008</v>
      </c>
      <c r="C167" s="346" t="str">
        <f>IF(ISBLANK(Regressions!C177), " ", Regressions!C177)</f>
        <v>Secondary</v>
      </c>
      <c r="D167" s="342">
        <f>IF(ISBLANK(Regressions!D177), " ", Regressions!D177)</f>
        <v>19765632</v>
      </c>
      <c r="E167" s="219" t="e">
        <f>IF(ISNUMBER(Regressions!E177),ROUND(Regressions!E177, 1), NA())</f>
        <v>#N/A</v>
      </c>
      <c r="F167" s="343" t="e">
        <f>IF(ISNUMBER(Regressions!F177),ROUND(Regressions!F177, 1), NA())</f>
        <v>#N/A</v>
      </c>
      <c r="G167" s="241" t="e">
        <f>IF(ISNUMBER(Regressions!G177),ROUND(Regressions!G177, 1), NA())</f>
        <v>#N/A</v>
      </c>
      <c r="H167" s="344" t="e">
        <f>IF(ISNUMBER(Regressions!H177),ROUND(Regressions!H177, 1), NA())</f>
        <v>#N/A</v>
      </c>
      <c r="I167" s="242" t="e">
        <f>IF(ISNUMBER(Regressions!I177),ROUND(Regressions!I177, 1), NA())</f>
        <v>#N/A</v>
      </c>
      <c r="J167" s="345" t="e">
        <f>IF(ISNUMBER(Regressions!K177),ROUND(Regressions!K177, 1), NA())</f>
        <v>#N/A</v>
      </c>
      <c r="K167" s="343" t="e">
        <f>IF(ISNUMBER(Regressions!L177),ROUND(Regressions!L177, 1), NA())</f>
        <v>#N/A</v>
      </c>
      <c r="L167" s="243" t="e">
        <f>IF(ISNUMBER(Regressions!M177),ROUND(Regressions!M177, 1), NA())</f>
        <v>#N/A</v>
      </c>
      <c r="M167" s="344" t="e">
        <f>IF(ISNUMBER(Regressions!N177),ROUND(Regressions!N177, 1), NA())</f>
        <v>#N/A</v>
      </c>
      <c r="N167" s="242" t="e">
        <f>IF(ISNUMBER(Regressions!O177),ROUND(Regressions!O177, 1), NA())</f>
        <v>#N/A</v>
      </c>
      <c r="O167" s="345" t="e">
        <f>IF(ISNUMBER(Regressions!Q177),ROUND(Regressions!Q177, 1), NA())</f>
        <v>#N/A</v>
      </c>
      <c r="P167" s="343" t="e">
        <f>IF(ISNUMBER(Regressions!R177),ROUND(Regressions!R177, 1), NA())</f>
        <v>#N/A</v>
      </c>
      <c r="Q167" s="220" t="e">
        <f>IF(ISNUMBER(Regressions!S177),ROUND(Regressions!S177, 1), NA())</f>
        <v>#N/A</v>
      </c>
      <c r="R167" s="344" t="e">
        <f>IF(ISNUMBER(Regressions!T177),ROUND(Regressions!T177, 1), NA())</f>
        <v>#N/A</v>
      </c>
      <c r="S167" s="242" t="e">
        <f>IF(ISNUMBER(Regressions!U177),ROUND(Regressions!U177, 1), NA())</f>
        <v>#N/A</v>
      </c>
    </row>
    <row xmlns:x14ac="http://schemas.microsoft.com/office/spreadsheetml/2009/9/ac" r="168" x14ac:dyDescent="0.2">
      <c r="A168" s="340" t="str">
        <f>IF(ISBLANK(Regressions!A178), " ", Regressions!A178)</f>
        <v>Nigeria</v>
      </c>
      <c r="B168" s="341">
        <f>IF(ISBLANK(Regressions!B178), " ", Regressions!B178)</f>
        <v>2009</v>
      </c>
      <c r="C168" s="346" t="str">
        <f>IF(ISBLANK(Regressions!C178), " ", Regressions!C178)</f>
        <v>Secondary</v>
      </c>
      <c r="D168" s="342">
        <f>IF(ISBLANK(Regressions!D178), " ", Regressions!D178)</f>
        <v>20331210</v>
      </c>
      <c r="E168" s="219" t="e">
        <f>IF(ISNUMBER(Regressions!E178),ROUND(Regressions!E178, 1), NA())</f>
        <v>#N/A</v>
      </c>
      <c r="F168" s="343" t="e">
        <f>IF(ISNUMBER(Regressions!F178),ROUND(Regressions!F178, 1), NA())</f>
        <v>#N/A</v>
      </c>
      <c r="G168" s="241" t="e">
        <f>IF(ISNUMBER(Regressions!G178),ROUND(Regressions!G178, 1), NA())</f>
        <v>#N/A</v>
      </c>
      <c r="H168" s="344" t="e">
        <f>IF(ISNUMBER(Regressions!H178),ROUND(Regressions!H178, 1), NA())</f>
        <v>#N/A</v>
      </c>
      <c r="I168" s="242" t="e">
        <f>IF(ISNUMBER(Regressions!I178),ROUND(Regressions!I178, 1), NA())</f>
        <v>#N/A</v>
      </c>
      <c r="J168" s="345" t="e">
        <f>IF(ISNUMBER(Regressions!K178),ROUND(Regressions!K178, 1), NA())</f>
        <v>#N/A</v>
      </c>
      <c r="K168" s="343" t="e">
        <f>IF(ISNUMBER(Regressions!L178),ROUND(Regressions!L178, 1), NA())</f>
        <v>#N/A</v>
      </c>
      <c r="L168" s="243" t="e">
        <f>IF(ISNUMBER(Regressions!M178),ROUND(Regressions!M178, 1), NA())</f>
        <v>#N/A</v>
      </c>
      <c r="M168" s="344" t="e">
        <f>IF(ISNUMBER(Regressions!N178),ROUND(Regressions!N178, 1), NA())</f>
        <v>#N/A</v>
      </c>
      <c r="N168" s="242" t="e">
        <f>IF(ISNUMBER(Regressions!O178),ROUND(Regressions!O178, 1), NA())</f>
        <v>#N/A</v>
      </c>
      <c r="O168" s="345" t="e">
        <f>IF(ISNUMBER(Regressions!Q178),ROUND(Regressions!Q178, 1), NA())</f>
        <v>#N/A</v>
      </c>
      <c r="P168" s="343" t="e">
        <f>IF(ISNUMBER(Regressions!R178),ROUND(Regressions!R178, 1), NA())</f>
        <v>#N/A</v>
      </c>
      <c r="Q168" s="220" t="e">
        <f>IF(ISNUMBER(Regressions!S178),ROUND(Regressions!S178, 1), NA())</f>
        <v>#N/A</v>
      </c>
      <c r="R168" s="344" t="e">
        <f>IF(ISNUMBER(Regressions!T178),ROUND(Regressions!T178, 1), NA())</f>
        <v>#N/A</v>
      </c>
      <c r="S168" s="242" t="e">
        <f>IF(ISNUMBER(Regressions!U178),ROUND(Regressions!U178, 1), NA())</f>
        <v>#N/A</v>
      </c>
    </row>
    <row xmlns:x14ac="http://schemas.microsoft.com/office/spreadsheetml/2009/9/ac" r="169" x14ac:dyDescent="0.2">
      <c r="A169" s="340" t="str">
        <f>IF(ISBLANK(Regressions!A179), " ", Regressions!A179)</f>
        <v>Nigeria</v>
      </c>
      <c r="B169" s="341">
        <f>IF(ISBLANK(Regressions!B179), " ", Regressions!B179)</f>
        <v>2010</v>
      </c>
      <c r="C169" s="346" t="str">
        <f>IF(ISBLANK(Regressions!C179), " ", Regressions!C179)</f>
        <v>Secondary</v>
      </c>
      <c r="D169" s="342">
        <f>IF(ISBLANK(Regressions!D179), " ", Regressions!D179)</f>
        <v>20904886</v>
      </c>
      <c r="E169" s="219" t="e">
        <f>IF(ISNUMBER(Regressions!E179),ROUND(Regressions!E179, 1), NA())</f>
        <v>#N/A</v>
      </c>
      <c r="F169" s="343" t="e">
        <f>IF(ISNUMBER(Regressions!F179),ROUND(Regressions!F179, 1), NA())</f>
        <v>#N/A</v>
      </c>
      <c r="G169" s="241" t="e">
        <f>IF(ISNUMBER(Regressions!G179),ROUND(Regressions!G179, 1), NA())</f>
        <v>#N/A</v>
      </c>
      <c r="H169" s="344" t="e">
        <f>IF(ISNUMBER(Regressions!H179),ROUND(Regressions!H179, 1), NA())</f>
        <v>#N/A</v>
      </c>
      <c r="I169" s="242" t="e">
        <f>IF(ISNUMBER(Regressions!I179),ROUND(Regressions!I179, 1), NA())</f>
        <v>#N/A</v>
      </c>
      <c r="J169" s="345" t="e">
        <f>IF(ISNUMBER(Regressions!K179),ROUND(Regressions!K179, 1), NA())</f>
        <v>#N/A</v>
      </c>
      <c r="K169" s="343" t="e">
        <f>IF(ISNUMBER(Regressions!L179),ROUND(Regressions!L179, 1), NA())</f>
        <v>#N/A</v>
      </c>
      <c r="L169" s="243" t="e">
        <f>IF(ISNUMBER(Regressions!M179),ROUND(Regressions!M179, 1), NA())</f>
        <v>#N/A</v>
      </c>
      <c r="M169" s="344" t="e">
        <f>IF(ISNUMBER(Regressions!N179),ROUND(Regressions!N179, 1), NA())</f>
        <v>#N/A</v>
      </c>
      <c r="N169" s="242" t="e">
        <f>IF(ISNUMBER(Regressions!O179),ROUND(Regressions!O179, 1), NA())</f>
        <v>#N/A</v>
      </c>
      <c r="O169" s="345" t="e">
        <f>IF(ISNUMBER(Regressions!Q179),ROUND(Regressions!Q179, 1), NA())</f>
        <v>#N/A</v>
      </c>
      <c r="P169" s="343" t="e">
        <f>IF(ISNUMBER(Regressions!R179),ROUND(Regressions!R179, 1), NA())</f>
        <v>#N/A</v>
      </c>
      <c r="Q169" s="220" t="e">
        <f>IF(ISNUMBER(Regressions!S179),ROUND(Regressions!S179, 1), NA())</f>
        <v>#N/A</v>
      </c>
      <c r="R169" s="344" t="e">
        <f>IF(ISNUMBER(Regressions!T179),ROUND(Regressions!T179, 1), NA())</f>
        <v>#N/A</v>
      </c>
      <c r="S169" s="242" t="e">
        <f>IF(ISNUMBER(Regressions!U179),ROUND(Regressions!U179, 1), NA())</f>
        <v>#N/A</v>
      </c>
    </row>
    <row xmlns:x14ac="http://schemas.microsoft.com/office/spreadsheetml/2009/9/ac" r="170" x14ac:dyDescent="0.2">
      <c r="A170" s="340" t="str">
        <f>IF(ISBLANK(Regressions!A180), " ", Regressions!A180)</f>
        <v>Nigeria</v>
      </c>
      <c r="B170" s="341">
        <f>IF(ISBLANK(Regressions!B180), " ", Regressions!B180)</f>
        <v>2011</v>
      </c>
      <c r="C170" s="346" t="str">
        <f>IF(ISBLANK(Regressions!C180), " ", Regressions!C180)</f>
        <v>Secondary</v>
      </c>
      <c r="D170" s="342">
        <f>IF(ISBLANK(Regressions!D180), " ", Regressions!D180)</f>
        <v>21489768</v>
      </c>
      <c r="E170" s="219" t="e">
        <f>IF(ISNUMBER(Regressions!E180),ROUND(Regressions!E180, 1), NA())</f>
        <v>#N/A</v>
      </c>
      <c r="F170" s="343" t="e">
        <f>IF(ISNUMBER(Regressions!F180),ROUND(Regressions!F180, 1), NA())</f>
        <v>#N/A</v>
      </c>
      <c r="G170" s="241" t="e">
        <f>IF(ISNUMBER(Regressions!G180),ROUND(Regressions!G180, 1), NA())</f>
        <v>#N/A</v>
      </c>
      <c r="H170" s="344" t="e">
        <f>IF(ISNUMBER(Regressions!H180),ROUND(Regressions!H180, 1), NA())</f>
        <v>#N/A</v>
      </c>
      <c r="I170" s="242" t="e">
        <f>IF(ISNUMBER(Regressions!I180),ROUND(Regressions!I180, 1), NA())</f>
        <v>#N/A</v>
      </c>
      <c r="J170" s="345" t="e">
        <f>IF(ISNUMBER(Regressions!K180),ROUND(Regressions!K180, 1), NA())</f>
        <v>#N/A</v>
      </c>
      <c r="K170" s="343" t="e">
        <f>IF(ISNUMBER(Regressions!L180),ROUND(Regressions!L180, 1), NA())</f>
        <v>#N/A</v>
      </c>
      <c r="L170" s="243" t="e">
        <f>IF(ISNUMBER(Regressions!M180),ROUND(Regressions!M180, 1), NA())</f>
        <v>#N/A</v>
      </c>
      <c r="M170" s="344" t="e">
        <f>IF(ISNUMBER(Regressions!N180),ROUND(Regressions!N180, 1), NA())</f>
        <v>#N/A</v>
      </c>
      <c r="N170" s="242" t="e">
        <f>IF(ISNUMBER(Regressions!O180),ROUND(Regressions!O180, 1), NA())</f>
        <v>#N/A</v>
      </c>
      <c r="O170" s="345" t="e">
        <f>IF(ISNUMBER(Regressions!Q180),ROUND(Regressions!Q180, 1), NA())</f>
        <v>#N/A</v>
      </c>
      <c r="P170" s="343" t="e">
        <f>IF(ISNUMBER(Regressions!R180),ROUND(Regressions!R180, 1), NA())</f>
        <v>#N/A</v>
      </c>
      <c r="Q170" s="220" t="e">
        <f>IF(ISNUMBER(Regressions!S180),ROUND(Regressions!S180, 1), NA())</f>
        <v>#N/A</v>
      </c>
      <c r="R170" s="344" t="e">
        <f>IF(ISNUMBER(Regressions!T180),ROUND(Regressions!T180, 1), NA())</f>
        <v>#N/A</v>
      </c>
      <c r="S170" s="242" t="e">
        <f>IF(ISNUMBER(Regressions!U180),ROUND(Regressions!U180, 1), NA())</f>
        <v>#N/A</v>
      </c>
    </row>
    <row xmlns:x14ac="http://schemas.microsoft.com/office/spreadsheetml/2009/9/ac" r="171" x14ac:dyDescent="0.2">
      <c r="A171" s="340" t="str">
        <f>IF(ISBLANK(Regressions!A181), " ", Regressions!A181)</f>
        <v>Nigeria</v>
      </c>
      <c r="B171" s="341">
        <f>IF(ISBLANK(Regressions!B181), " ", Regressions!B181)</f>
        <v>2012</v>
      </c>
      <c r="C171" s="346" t="str">
        <f>IF(ISBLANK(Regressions!C181), " ", Regressions!C181)</f>
        <v>Secondary</v>
      </c>
      <c r="D171" s="342">
        <f>IF(ISBLANK(Regressions!D181), " ", Regressions!D181)</f>
        <v>22136252</v>
      </c>
      <c r="E171" s="219">
        <f>IF(ISNUMBER(Regressions!E181),ROUND(Regressions!E181, 1), NA())</f>
        <v>75.5</v>
      </c>
      <c r="F171" s="343">
        <f>IF(ISNUMBER(Regressions!F181),ROUND(Regressions!F181, 1), NA())</f>
        <v>67.5</v>
      </c>
      <c r="G171" s="241">
        <f>IF(ISNUMBER(Regressions!G181),ROUND(Regressions!G181, 1), NA())</f>
        <v>47.9</v>
      </c>
      <c r="H171" s="344">
        <f>IF(ISNUMBER(Regressions!H181),ROUND(Regressions!H181, 1), NA())</f>
        <v>19.5</v>
      </c>
      <c r="I171" s="242">
        <f>IF(ISNUMBER(Regressions!I181),ROUND(Regressions!I181, 1), NA())</f>
        <v>32.5</v>
      </c>
      <c r="J171" s="345">
        <f>IF(ISNUMBER(Regressions!K181),ROUND(Regressions!K181, 1), NA())</f>
        <v>71.2</v>
      </c>
      <c r="K171" s="343">
        <f>IF(ISNUMBER(Regressions!L181),ROUND(Regressions!L181, 1), NA())</f>
        <v>63.1</v>
      </c>
      <c r="L171" s="243">
        <f>IF(ISNUMBER(Regressions!M181),ROUND(Regressions!M181, 1), NA())</f>
        <v>42.5</v>
      </c>
      <c r="M171" s="344">
        <f>IF(ISNUMBER(Regressions!N181),ROUND(Regressions!N181, 1), NA())</f>
        <v>20.6</v>
      </c>
      <c r="N171" s="242">
        <f>IF(ISNUMBER(Regressions!O181),ROUND(Regressions!O181, 1), NA())</f>
        <v>36.9</v>
      </c>
      <c r="O171" s="345">
        <f>IF(ISNUMBER(Regressions!Q181),ROUND(Regressions!Q181, 1), NA())</f>
        <v>45.9</v>
      </c>
      <c r="P171" s="343">
        <f>IF(ISNUMBER(Regressions!R181),ROUND(Regressions!R181, 1), NA())</f>
        <v>41.6</v>
      </c>
      <c r="Q171" s="220">
        <f>IF(ISNUMBER(Regressions!S181),ROUND(Regressions!S181, 1), NA())</f>
        <v>27.9</v>
      </c>
      <c r="R171" s="344">
        <f>IF(ISNUMBER(Regressions!T181),ROUND(Regressions!T181, 1), NA())</f>
        <v>13.7</v>
      </c>
      <c r="S171" s="242">
        <f>IF(ISNUMBER(Regressions!U181),ROUND(Regressions!U181, 1), NA())</f>
        <v>58.4</v>
      </c>
    </row>
    <row xmlns:x14ac="http://schemas.microsoft.com/office/spreadsheetml/2009/9/ac" r="172" x14ac:dyDescent="0.2">
      <c r="A172" s="340" t="str">
        <f>IF(ISBLANK(Regressions!A182), " ", Regressions!A182)</f>
        <v>Nigeria</v>
      </c>
      <c r="B172" s="341">
        <f>IF(ISBLANK(Regressions!B182), " ", Regressions!B182)</f>
        <v>2013</v>
      </c>
      <c r="C172" s="346" t="str">
        <f>IF(ISBLANK(Regressions!C182), " ", Regressions!C182)</f>
        <v>Secondary</v>
      </c>
      <c r="D172" s="342">
        <f>IF(ISBLANK(Regressions!D182), " ", Regressions!D182)</f>
        <v>22835412</v>
      </c>
      <c r="E172" s="219">
        <f>IF(ISNUMBER(Regressions!E182),ROUND(Regressions!E182, 1), NA())</f>
        <v>75.5</v>
      </c>
      <c r="F172" s="343">
        <f>IF(ISNUMBER(Regressions!F182),ROUND(Regressions!F182, 1), NA())</f>
        <v>67.5</v>
      </c>
      <c r="G172" s="241">
        <f>IF(ISNUMBER(Regressions!G182),ROUND(Regressions!G182, 1), NA())</f>
        <v>47.9</v>
      </c>
      <c r="H172" s="344">
        <f>IF(ISNUMBER(Regressions!H182),ROUND(Regressions!H182, 1), NA())</f>
        <v>19.5</v>
      </c>
      <c r="I172" s="242">
        <f>IF(ISNUMBER(Regressions!I182),ROUND(Regressions!I182, 1), NA())</f>
        <v>32.5</v>
      </c>
      <c r="J172" s="345">
        <f>IF(ISNUMBER(Regressions!K182),ROUND(Regressions!K182, 1), NA())</f>
        <v>71.2</v>
      </c>
      <c r="K172" s="343">
        <f>IF(ISNUMBER(Regressions!L182),ROUND(Regressions!L182, 1), NA())</f>
        <v>63.1</v>
      </c>
      <c r="L172" s="243">
        <f>IF(ISNUMBER(Regressions!M182),ROUND(Regressions!M182, 1), NA())</f>
        <v>42.5</v>
      </c>
      <c r="M172" s="344">
        <f>IF(ISNUMBER(Regressions!N182),ROUND(Regressions!N182, 1), NA())</f>
        <v>20.6</v>
      </c>
      <c r="N172" s="242">
        <f>IF(ISNUMBER(Regressions!O182),ROUND(Regressions!O182, 1), NA())</f>
        <v>36.9</v>
      </c>
      <c r="O172" s="345">
        <f>IF(ISNUMBER(Regressions!Q182),ROUND(Regressions!Q182, 1), NA())</f>
        <v>45.9</v>
      </c>
      <c r="P172" s="343">
        <f>IF(ISNUMBER(Regressions!R182),ROUND(Regressions!R182, 1), NA())</f>
        <v>41.6</v>
      </c>
      <c r="Q172" s="220">
        <f>IF(ISNUMBER(Regressions!S182),ROUND(Regressions!S182, 1), NA())</f>
        <v>27.9</v>
      </c>
      <c r="R172" s="344">
        <f>IF(ISNUMBER(Regressions!T182),ROUND(Regressions!T182, 1), NA())</f>
        <v>13.7</v>
      </c>
      <c r="S172" s="242">
        <f>IF(ISNUMBER(Regressions!U182),ROUND(Regressions!U182, 1), NA())</f>
        <v>58.4</v>
      </c>
    </row>
    <row xmlns:x14ac="http://schemas.microsoft.com/office/spreadsheetml/2009/9/ac" r="173" x14ac:dyDescent="0.2">
      <c r="A173" s="340" t="str">
        <f>IF(ISBLANK(Regressions!A183), " ", Regressions!A183)</f>
        <v>Nigeria</v>
      </c>
      <c r="B173" s="341">
        <f>IF(ISBLANK(Regressions!B183), " ", Regressions!B183)</f>
        <v>2014</v>
      </c>
      <c r="C173" s="346" t="str">
        <f>IF(ISBLANK(Regressions!C183), " ", Regressions!C183)</f>
        <v>Secondary</v>
      </c>
      <c r="D173" s="342">
        <f>IF(ISBLANK(Regressions!D183), " ", Regressions!D183)</f>
        <v>23577766</v>
      </c>
      <c r="E173" s="219">
        <f>IF(ISNUMBER(Regressions!E183),ROUND(Regressions!E183, 1), NA())</f>
        <v>75.5</v>
      </c>
      <c r="F173" s="343">
        <f>IF(ISNUMBER(Regressions!F183),ROUND(Regressions!F183, 1), NA())</f>
        <v>67.5</v>
      </c>
      <c r="G173" s="241">
        <f>IF(ISNUMBER(Regressions!G183),ROUND(Regressions!G183, 1), NA())</f>
        <v>47.9</v>
      </c>
      <c r="H173" s="344">
        <f>IF(ISNUMBER(Regressions!H183),ROUND(Regressions!H183, 1), NA())</f>
        <v>19.5</v>
      </c>
      <c r="I173" s="242">
        <f>IF(ISNUMBER(Regressions!I183),ROUND(Regressions!I183, 1), NA())</f>
        <v>32.5</v>
      </c>
      <c r="J173" s="345">
        <f>IF(ISNUMBER(Regressions!K183),ROUND(Regressions!K183, 1), NA())</f>
        <v>71.2</v>
      </c>
      <c r="K173" s="343">
        <f>IF(ISNUMBER(Regressions!L183),ROUND(Regressions!L183, 1), NA())</f>
        <v>63.1</v>
      </c>
      <c r="L173" s="243">
        <f>IF(ISNUMBER(Regressions!M183),ROUND(Regressions!M183, 1), NA())</f>
        <v>42.5</v>
      </c>
      <c r="M173" s="344">
        <f>IF(ISNUMBER(Regressions!N183),ROUND(Regressions!N183, 1), NA())</f>
        <v>20.6</v>
      </c>
      <c r="N173" s="242">
        <f>IF(ISNUMBER(Regressions!O183),ROUND(Regressions!O183, 1), NA())</f>
        <v>36.9</v>
      </c>
      <c r="O173" s="345">
        <f>IF(ISNUMBER(Regressions!Q183),ROUND(Regressions!Q183, 1), NA())</f>
        <v>45.9</v>
      </c>
      <c r="P173" s="343">
        <f>IF(ISNUMBER(Regressions!R183),ROUND(Regressions!R183, 1), NA())</f>
        <v>41.6</v>
      </c>
      <c r="Q173" s="220">
        <f>IF(ISNUMBER(Regressions!S183),ROUND(Regressions!S183, 1), NA())</f>
        <v>27.9</v>
      </c>
      <c r="R173" s="344">
        <f>IF(ISNUMBER(Regressions!T183),ROUND(Regressions!T183, 1), NA())</f>
        <v>13.7</v>
      </c>
      <c r="S173" s="242">
        <f>IF(ISNUMBER(Regressions!U183),ROUND(Regressions!U183, 1), NA())</f>
        <v>58.4</v>
      </c>
    </row>
    <row xmlns:x14ac="http://schemas.microsoft.com/office/spreadsheetml/2009/9/ac" r="174" x14ac:dyDescent="0.2">
      <c r="A174" s="340" t="str">
        <f>IF(ISBLANK(Regressions!A184), " ", Regressions!A184)</f>
        <v>Nigeria</v>
      </c>
      <c r="B174" s="341">
        <f>IF(ISBLANK(Regressions!B184), " ", Regressions!B184)</f>
        <v>2015</v>
      </c>
      <c r="C174" s="346" t="str">
        <f>IF(ISBLANK(Regressions!C184), " ", Regressions!C184)</f>
        <v>Secondary</v>
      </c>
      <c r="D174" s="342">
        <f>IF(ISBLANK(Regressions!D184), " ", Regressions!D184)</f>
        <v>24372674</v>
      </c>
      <c r="E174" s="219">
        <f>IF(ISNUMBER(Regressions!E184),ROUND(Regressions!E184, 1), NA())</f>
        <v>75.5</v>
      </c>
      <c r="F174" s="343">
        <f>IF(ISNUMBER(Regressions!F184),ROUND(Regressions!F184, 1), NA())</f>
        <v>67.5</v>
      </c>
      <c r="G174" s="241">
        <f>IF(ISNUMBER(Regressions!G184),ROUND(Regressions!G184, 1), NA())</f>
        <v>47.9</v>
      </c>
      <c r="H174" s="344">
        <f>IF(ISNUMBER(Regressions!H184),ROUND(Regressions!H184, 1), NA())</f>
        <v>19.5</v>
      </c>
      <c r="I174" s="242">
        <f>IF(ISNUMBER(Regressions!I184),ROUND(Regressions!I184, 1), NA())</f>
        <v>32.5</v>
      </c>
      <c r="J174" s="345">
        <f>IF(ISNUMBER(Regressions!K184),ROUND(Regressions!K184, 1), NA())</f>
        <v>71.2</v>
      </c>
      <c r="K174" s="343">
        <f>IF(ISNUMBER(Regressions!L184),ROUND(Regressions!L184, 1), NA())</f>
        <v>63.1</v>
      </c>
      <c r="L174" s="243">
        <f>IF(ISNUMBER(Regressions!M184),ROUND(Regressions!M184, 1), NA())</f>
        <v>42.5</v>
      </c>
      <c r="M174" s="344">
        <f>IF(ISNUMBER(Regressions!N184),ROUND(Regressions!N184, 1), NA())</f>
        <v>20.6</v>
      </c>
      <c r="N174" s="242">
        <f>IF(ISNUMBER(Regressions!O184),ROUND(Regressions!O184, 1), NA())</f>
        <v>36.9</v>
      </c>
      <c r="O174" s="345">
        <f>IF(ISNUMBER(Regressions!Q184),ROUND(Regressions!Q184, 1), NA())</f>
        <v>45.9</v>
      </c>
      <c r="P174" s="343">
        <f>IF(ISNUMBER(Regressions!R184),ROUND(Regressions!R184, 1), NA())</f>
        <v>41.6</v>
      </c>
      <c r="Q174" s="220">
        <f>IF(ISNUMBER(Regressions!S184),ROUND(Regressions!S184, 1), NA())</f>
        <v>27.9</v>
      </c>
      <c r="R174" s="344">
        <f>IF(ISNUMBER(Regressions!T184),ROUND(Regressions!T184, 1), NA())</f>
        <v>13.7</v>
      </c>
      <c r="S174" s="242">
        <f>IF(ISNUMBER(Regressions!U184),ROUND(Regressions!U184, 1), NA())</f>
        <v>58.4</v>
      </c>
    </row>
    <row xmlns:x14ac="http://schemas.microsoft.com/office/spreadsheetml/2009/9/ac" r="175" x14ac:dyDescent="0.2">
      <c r="A175" s="340" t="str">
        <f>IF(ISBLANK(Regressions!A185), " ", Regressions!A185)</f>
        <v>Nigeria</v>
      </c>
      <c r="B175" s="341">
        <f>IF(ISBLANK(Regressions!B185), " ", Regressions!B185)</f>
        <v>2016</v>
      </c>
      <c r="C175" s="346" t="str">
        <f>IF(ISBLANK(Regressions!C185), " ", Regressions!C185)</f>
        <v>Secondary</v>
      </c>
      <c r="D175" s="342">
        <f>IF(ISBLANK(Regressions!D185), " ", Regressions!D185)</f>
        <v>25213256</v>
      </c>
      <c r="E175" s="219">
        <f>IF(ISNUMBER(Regressions!E185),ROUND(Regressions!E185, 1), NA())</f>
        <v>75.5</v>
      </c>
      <c r="F175" s="343">
        <f>IF(ISNUMBER(Regressions!F185),ROUND(Regressions!F185, 1), NA())</f>
        <v>67.5</v>
      </c>
      <c r="G175" s="241">
        <f>IF(ISNUMBER(Regressions!G185),ROUND(Regressions!G185, 1), NA())</f>
        <v>47.9</v>
      </c>
      <c r="H175" s="344">
        <f>IF(ISNUMBER(Regressions!H185),ROUND(Regressions!H185, 1), NA())</f>
        <v>19.5</v>
      </c>
      <c r="I175" s="242">
        <f>IF(ISNUMBER(Regressions!I185),ROUND(Regressions!I185, 1), NA())</f>
        <v>32.5</v>
      </c>
      <c r="J175" s="345">
        <f>IF(ISNUMBER(Regressions!K185),ROUND(Regressions!K185, 1), NA())</f>
        <v>71.2</v>
      </c>
      <c r="K175" s="343">
        <f>IF(ISNUMBER(Regressions!L185),ROUND(Regressions!L185, 1), NA())</f>
        <v>63.1</v>
      </c>
      <c r="L175" s="243">
        <f>IF(ISNUMBER(Regressions!M185),ROUND(Regressions!M185, 1), NA())</f>
        <v>42.5</v>
      </c>
      <c r="M175" s="344">
        <f>IF(ISNUMBER(Regressions!N185),ROUND(Regressions!N185, 1), NA())</f>
        <v>20.6</v>
      </c>
      <c r="N175" s="242">
        <f>IF(ISNUMBER(Regressions!O185),ROUND(Regressions!O185, 1), NA())</f>
        <v>36.9</v>
      </c>
      <c r="O175" s="345">
        <f>IF(ISNUMBER(Regressions!Q185),ROUND(Regressions!Q185, 1), NA())</f>
        <v>45.9</v>
      </c>
      <c r="P175" s="343">
        <f>IF(ISNUMBER(Regressions!R185),ROUND(Regressions!R185, 1), NA())</f>
        <v>41.6</v>
      </c>
      <c r="Q175" s="220">
        <f>IF(ISNUMBER(Regressions!S185),ROUND(Regressions!S185, 1), NA())</f>
        <v>27.9</v>
      </c>
      <c r="R175" s="344">
        <f>IF(ISNUMBER(Regressions!T185),ROUND(Regressions!T185, 1), NA())</f>
        <v>13.7</v>
      </c>
      <c r="S175" s="242">
        <f>IF(ISNUMBER(Regressions!U185),ROUND(Regressions!U185, 1), NA())</f>
        <v>58.4</v>
      </c>
    </row>
    <row xmlns:x14ac="http://schemas.microsoft.com/office/spreadsheetml/2009/9/ac" r="176" x14ac:dyDescent="0.2">
      <c r="A176" s="340" t="str">
        <f>IF(ISBLANK(Regressions!A186), " ", Regressions!A186)</f>
        <v>Nigeria</v>
      </c>
      <c r="B176" s="341">
        <f>IF(ISBLANK(Regressions!B186), " ", Regressions!B186)</f>
        <v>2017</v>
      </c>
      <c r="C176" s="346" t="str">
        <f>IF(ISBLANK(Regressions!C186), " ", Regressions!C186)</f>
        <v>Secondary</v>
      </c>
      <c r="D176" s="342">
        <f>IF(ISBLANK(Regressions!D186), " ", Regressions!D186)</f>
        <v>26095276</v>
      </c>
      <c r="E176" s="219">
        <f>IF(ISNUMBER(Regressions!E186),ROUND(Regressions!E186, 1), NA())</f>
        <v>75.5</v>
      </c>
      <c r="F176" s="343">
        <f>IF(ISNUMBER(Regressions!F186),ROUND(Regressions!F186, 1), NA())</f>
        <v>67.5</v>
      </c>
      <c r="G176" s="241">
        <f>IF(ISNUMBER(Regressions!G186),ROUND(Regressions!G186, 1), NA())</f>
        <v>47.9</v>
      </c>
      <c r="H176" s="344">
        <f>IF(ISNUMBER(Regressions!H186),ROUND(Regressions!H186, 1), NA())</f>
        <v>19.5</v>
      </c>
      <c r="I176" s="242">
        <f>IF(ISNUMBER(Regressions!I186),ROUND(Regressions!I186, 1), NA())</f>
        <v>32.5</v>
      </c>
      <c r="J176" s="345">
        <f>IF(ISNUMBER(Regressions!K186),ROUND(Regressions!K186, 1), NA())</f>
        <v>71.2</v>
      </c>
      <c r="K176" s="343">
        <f>IF(ISNUMBER(Regressions!L186),ROUND(Regressions!L186, 1), NA())</f>
        <v>63.1</v>
      </c>
      <c r="L176" s="243">
        <f>IF(ISNUMBER(Regressions!M186),ROUND(Regressions!M186, 1), NA())</f>
        <v>42.5</v>
      </c>
      <c r="M176" s="344">
        <f>IF(ISNUMBER(Regressions!N186),ROUND(Regressions!N186, 1), NA())</f>
        <v>20.6</v>
      </c>
      <c r="N176" s="242">
        <f>IF(ISNUMBER(Regressions!O186),ROUND(Regressions!O186, 1), NA())</f>
        <v>36.9</v>
      </c>
      <c r="O176" s="345">
        <f>IF(ISNUMBER(Regressions!Q186),ROUND(Regressions!Q186, 1), NA())</f>
        <v>45.9</v>
      </c>
      <c r="P176" s="343">
        <f>IF(ISNUMBER(Regressions!R186),ROUND(Regressions!R186, 1), NA())</f>
        <v>41.6</v>
      </c>
      <c r="Q176" s="220">
        <f>IF(ISNUMBER(Regressions!S186),ROUND(Regressions!S186, 1), NA())</f>
        <v>27.9</v>
      </c>
      <c r="R176" s="344">
        <f>IF(ISNUMBER(Regressions!T186),ROUND(Regressions!T186, 1), NA())</f>
        <v>13.7</v>
      </c>
      <c r="S176" s="242">
        <f>IF(ISNUMBER(Regressions!U186),ROUND(Regressions!U186, 1), NA())</f>
        <v>58.4</v>
      </c>
    </row>
    <row xmlns:x14ac="http://schemas.microsoft.com/office/spreadsheetml/2009/9/ac" r="177" x14ac:dyDescent="0.2">
      <c r="A177" s="340" t="str">
        <f>IF(ISBLANK(Regressions!A187), " ", Regressions!A187)</f>
        <v>Nigeria</v>
      </c>
      <c r="B177" s="341">
        <f>IF(ISBLANK(Regressions!B187), " ", Regressions!B187)</f>
        <v>2018</v>
      </c>
      <c r="C177" s="346" t="str">
        <f>IF(ISBLANK(Regressions!C187), " ", Regressions!C187)</f>
        <v>Secondary</v>
      </c>
      <c r="D177" s="342">
        <f>IF(ISBLANK(Regressions!D187), " ", Regressions!D187)</f>
        <v>26972970</v>
      </c>
      <c r="E177" s="219">
        <f>IF(ISNUMBER(Regressions!E187),ROUND(Regressions!E187, 1), NA())</f>
        <v>75.5</v>
      </c>
      <c r="F177" s="343">
        <f>IF(ISNUMBER(Regressions!F187),ROUND(Regressions!F187, 1), NA())</f>
        <v>67.5</v>
      </c>
      <c r="G177" s="241">
        <f>IF(ISNUMBER(Regressions!G187),ROUND(Regressions!G187, 1), NA())</f>
        <v>47.9</v>
      </c>
      <c r="H177" s="344">
        <f>IF(ISNUMBER(Regressions!H187),ROUND(Regressions!H187, 1), NA())</f>
        <v>19.5</v>
      </c>
      <c r="I177" s="242">
        <f>IF(ISNUMBER(Regressions!I187),ROUND(Regressions!I187, 1), NA())</f>
        <v>32.5</v>
      </c>
      <c r="J177" s="345">
        <f>IF(ISNUMBER(Regressions!K187),ROUND(Regressions!K187, 1), NA())</f>
        <v>71.2</v>
      </c>
      <c r="K177" s="343">
        <f>IF(ISNUMBER(Regressions!L187),ROUND(Regressions!L187, 1), NA())</f>
        <v>63.1</v>
      </c>
      <c r="L177" s="243">
        <f>IF(ISNUMBER(Regressions!M187),ROUND(Regressions!M187, 1), NA())</f>
        <v>42.5</v>
      </c>
      <c r="M177" s="344">
        <f>IF(ISNUMBER(Regressions!N187),ROUND(Regressions!N187, 1), NA())</f>
        <v>20.6</v>
      </c>
      <c r="N177" s="242">
        <f>IF(ISNUMBER(Regressions!O187),ROUND(Regressions!O187, 1), NA())</f>
        <v>36.9</v>
      </c>
      <c r="O177" s="345">
        <f>IF(ISNUMBER(Regressions!Q187),ROUND(Regressions!Q187, 1), NA())</f>
        <v>45.9</v>
      </c>
      <c r="P177" s="343">
        <f>IF(ISNUMBER(Regressions!R187),ROUND(Regressions!R187, 1), NA())</f>
        <v>41.6</v>
      </c>
      <c r="Q177" s="220">
        <f>IF(ISNUMBER(Regressions!S187),ROUND(Regressions!S187, 1), NA())</f>
        <v>27.9</v>
      </c>
      <c r="R177" s="344">
        <f>IF(ISNUMBER(Regressions!T187),ROUND(Regressions!T187, 1), NA())</f>
        <v>13.7</v>
      </c>
      <c r="S177" s="242">
        <f>IF(ISNUMBER(Regressions!U187),ROUND(Regressions!U187, 1), NA())</f>
        <v>58.4</v>
      </c>
    </row>
    <row xmlns:x14ac="http://schemas.microsoft.com/office/spreadsheetml/2009/9/ac" r="178" x14ac:dyDescent="0.2">
      <c r="A178" s="340" t="str">
        <f>IF(ISBLANK(Regressions!A188), " ", Regressions!A188)</f>
        <v>Nigeria</v>
      </c>
      <c r="B178" s="341">
        <f>IF(ISBLANK(Regressions!B188), " ", Regressions!B188)</f>
        <v>2019</v>
      </c>
      <c r="C178" s="346" t="str">
        <f>IF(ISBLANK(Regressions!C188), " ", Regressions!C188)</f>
        <v>Secondary</v>
      </c>
      <c r="D178" s="342">
        <f>IF(ISBLANK(Regressions!D188), " ", Regressions!D188)</f>
        <v>27821904</v>
      </c>
      <c r="E178" s="219">
        <f>IF(ISNUMBER(Regressions!E188),ROUND(Regressions!E188, 1), NA())</f>
        <v>75.5</v>
      </c>
      <c r="F178" s="343">
        <f>IF(ISNUMBER(Regressions!F188),ROUND(Regressions!F188, 1), NA())</f>
        <v>67.5</v>
      </c>
      <c r="G178" s="241">
        <f>IF(ISNUMBER(Regressions!G188),ROUND(Regressions!G188, 1), NA())</f>
        <v>47.9</v>
      </c>
      <c r="H178" s="344">
        <f>IF(ISNUMBER(Regressions!H188),ROUND(Regressions!H188, 1), NA())</f>
        <v>19.5</v>
      </c>
      <c r="I178" s="242">
        <f>IF(ISNUMBER(Regressions!I188),ROUND(Regressions!I188, 1), NA())</f>
        <v>32.5</v>
      </c>
      <c r="J178" s="345">
        <f>IF(ISNUMBER(Regressions!K188),ROUND(Regressions!K188, 1), NA())</f>
        <v>71.2</v>
      </c>
      <c r="K178" s="343">
        <f>IF(ISNUMBER(Regressions!L188),ROUND(Regressions!L188, 1), NA())</f>
        <v>63.1</v>
      </c>
      <c r="L178" s="243">
        <f>IF(ISNUMBER(Regressions!M188),ROUND(Regressions!M188, 1), NA())</f>
        <v>42.5</v>
      </c>
      <c r="M178" s="344">
        <f>IF(ISNUMBER(Regressions!N188),ROUND(Regressions!N188, 1), NA())</f>
        <v>20.6</v>
      </c>
      <c r="N178" s="242">
        <f>IF(ISNUMBER(Regressions!O188),ROUND(Regressions!O188, 1), NA())</f>
        <v>36.9</v>
      </c>
      <c r="O178" s="345">
        <f>IF(ISNUMBER(Regressions!Q188),ROUND(Regressions!Q188, 1), NA())</f>
        <v>45.9</v>
      </c>
      <c r="P178" s="343">
        <f>IF(ISNUMBER(Regressions!R188),ROUND(Regressions!R188, 1), NA())</f>
        <v>41.6</v>
      </c>
      <c r="Q178" s="220">
        <f>IF(ISNUMBER(Regressions!S188),ROUND(Regressions!S188, 1), NA())</f>
        <v>27.9</v>
      </c>
      <c r="R178" s="344">
        <f>IF(ISNUMBER(Regressions!T188),ROUND(Regressions!T188, 1), NA())</f>
        <v>13.7</v>
      </c>
      <c r="S178" s="242">
        <f>IF(ISNUMBER(Regressions!U188),ROUND(Regressions!U188, 1), NA())</f>
        <v>58.4</v>
      </c>
    </row>
    <row xmlns:x14ac="http://schemas.microsoft.com/office/spreadsheetml/2009/9/ac" r="179" x14ac:dyDescent="0.2">
      <c r="A179" s="340" t="str">
        <f>IF(ISBLANK(Regressions!A189), " ", Regressions!A189)</f>
        <v>Nigeria</v>
      </c>
      <c r="B179" s="341">
        <f>IF(ISBLANK(Regressions!B189), " ", Regressions!B189)</f>
        <v>2020</v>
      </c>
      <c r="C179" s="346" t="str">
        <f>IF(ISBLANK(Regressions!C189), " ", Regressions!C189)</f>
        <v>Secondary</v>
      </c>
      <c r="D179" s="342">
        <f>IF(ISBLANK(Regressions!D189), " ", Regressions!D189)</f>
        <v>28664432</v>
      </c>
      <c r="E179" s="219">
        <f>IF(ISNUMBER(Regressions!E189),ROUND(Regressions!E189, 1), NA())</f>
        <v>75.5</v>
      </c>
      <c r="F179" s="343">
        <f>IF(ISNUMBER(Regressions!F189),ROUND(Regressions!F189, 1), NA())</f>
        <v>67.5</v>
      </c>
      <c r="G179" s="241">
        <f>IF(ISNUMBER(Regressions!G189),ROUND(Regressions!G189, 1), NA())</f>
        <v>47.9</v>
      </c>
      <c r="H179" s="344">
        <f>IF(ISNUMBER(Regressions!H189),ROUND(Regressions!H189, 1), NA())</f>
        <v>19.5</v>
      </c>
      <c r="I179" s="242">
        <f>IF(ISNUMBER(Regressions!I189),ROUND(Regressions!I189, 1), NA())</f>
        <v>32.5</v>
      </c>
      <c r="J179" s="345">
        <f>IF(ISNUMBER(Regressions!K189),ROUND(Regressions!K189, 1), NA())</f>
        <v>71.2</v>
      </c>
      <c r="K179" s="343">
        <f>IF(ISNUMBER(Regressions!L189),ROUND(Regressions!L189, 1), NA())</f>
        <v>63.1</v>
      </c>
      <c r="L179" s="243">
        <f>IF(ISNUMBER(Regressions!M189),ROUND(Regressions!M189, 1), NA())</f>
        <v>42.5</v>
      </c>
      <c r="M179" s="344">
        <f>IF(ISNUMBER(Regressions!N189),ROUND(Regressions!N189, 1), NA())</f>
        <v>20.6</v>
      </c>
      <c r="N179" s="242">
        <f>IF(ISNUMBER(Regressions!O189),ROUND(Regressions!O189, 1), NA())</f>
        <v>36.9</v>
      </c>
      <c r="O179" s="345">
        <f>IF(ISNUMBER(Regressions!Q189),ROUND(Regressions!Q189, 1), NA())</f>
        <v>45.9</v>
      </c>
      <c r="P179" s="343">
        <f>IF(ISNUMBER(Regressions!R189),ROUND(Regressions!R189, 1), NA())</f>
        <v>41.6</v>
      </c>
      <c r="Q179" s="220">
        <f>IF(ISNUMBER(Regressions!S189),ROUND(Regressions!S189, 1), NA())</f>
        <v>27.9</v>
      </c>
      <c r="R179" s="344">
        <f>IF(ISNUMBER(Regressions!T189),ROUND(Regressions!T189, 1), NA())</f>
        <v>13.7</v>
      </c>
      <c r="S179" s="242">
        <f>IF(ISNUMBER(Regressions!U189),ROUND(Regressions!U189, 1), NA())</f>
        <v>58.4</v>
      </c>
    </row>
    <row xmlns:x14ac="http://schemas.microsoft.com/office/spreadsheetml/2009/9/ac" r="180" x14ac:dyDescent="0.2">
      <c r="A180" s="394" t="str">
        <f>IF(ISBLANK(Regressions!A190), " ", Regressions!A190)</f>
        <v>Nigeria</v>
      </c>
      <c r="B180" s="395">
        <f>IF(ISBLANK(Regressions!B190), " ", Regressions!B190)</f>
        <v>2021</v>
      </c>
      <c r="C180" s="396" t="str">
        <f>IF(ISBLANK(Regressions!C190), " ", Regressions!C190)</f>
        <v>Secondary</v>
      </c>
      <c r="D180" s="397">
        <f>IF(ISBLANK(Regressions!D190), " ", Regressions!D190)</f>
        <v>29526678</v>
      </c>
      <c r="E180" s="400">
        <f>IF(ISNUMBER(Regressions!E190),ROUND(Regressions!E190, 1), NA())</f>
        <v>75.5</v>
      </c>
      <c r="F180" s="398">
        <f>IF(ISNUMBER(Regressions!F190),ROUND(Regressions!F190, 1), NA())</f>
        <v>67.5</v>
      </c>
      <c r="G180" s="401">
        <f>IF(ISNUMBER(Regressions!G190),ROUND(Regressions!G190, 1), NA())</f>
        <v>47.9</v>
      </c>
      <c r="H180" s="399">
        <f>IF(ISNUMBER(Regressions!H190),ROUND(Regressions!H190, 1), NA())</f>
        <v>19.5</v>
      </c>
      <c r="I180" s="402">
        <f>IF(ISNUMBER(Regressions!I190),ROUND(Regressions!I190, 1), NA())</f>
        <v>32.5</v>
      </c>
      <c r="J180" s="400">
        <f>IF(ISNUMBER(Regressions!K190),ROUND(Regressions!K190, 1), NA())</f>
        <v>71.2</v>
      </c>
      <c r="K180" s="398">
        <f>IF(ISNUMBER(Regressions!L190),ROUND(Regressions!L190, 1), NA())</f>
        <v>63.1</v>
      </c>
      <c r="L180" s="403">
        <f>IF(ISNUMBER(Regressions!M190),ROUND(Regressions!M190, 1), NA())</f>
        <v>42.5</v>
      </c>
      <c r="M180" s="399">
        <f>IF(ISNUMBER(Regressions!N190),ROUND(Regressions!N190, 1), NA())</f>
        <v>20.6</v>
      </c>
      <c r="N180" s="402">
        <f>IF(ISNUMBER(Regressions!O190),ROUND(Regressions!O190, 1), NA())</f>
        <v>36.9</v>
      </c>
      <c r="O180" s="400">
        <f>IF(ISNUMBER(Regressions!Q190),ROUND(Regressions!Q190, 1), NA())</f>
        <v>45.9</v>
      </c>
      <c r="P180" s="398">
        <f>IF(ISNUMBER(Regressions!R190),ROUND(Regressions!R190, 1), NA())</f>
        <v>41.6</v>
      </c>
      <c r="Q180" s="404">
        <f>IF(ISNUMBER(Regressions!S190),ROUND(Regressions!S190, 1), NA())</f>
        <v>27.9</v>
      </c>
      <c r="R180" s="399">
        <f>IF(ISNUMBER(Regressions!T190),ROUND(Regressions!T190, 1), NA())</f>
        <v>13.7</v>
      </c>
      <c r="S180" s="402">
        <f>IF(ISNUMBER(Regressions!U190),ROUND(Regressions!U190, 1), NA())</f>
        <v>58.4</v>
      </c>
      <c r="T180" s="393"/>
      <c r="U180" s="393"/>
      <c r="V180" s="393"/>
      <c r="W180" s="393"/>
      <c r="X180" s="393"/>
      <c r="Y180" s="393"/>
      <c r="Z180" s="393"/>
      <c r="AA180" s="393"/>
      <c r="AB180" s="393"/>
      <c r="AC180" s="393"/>
    </row>
    <row xmlns:x14ac="http://schemas.microsoft.com/office/spreadsheetml/2009/9/ac" r="181" x14ac:dyDescent="0.2">
      <c r="A181" s="340" t="str">
        <f>IF(ISBLANK(Regressions!A191), " ", Regressions!A191)</f>
        <v>Nigeria</v>
      </c>
      <c r="B181" s="341">
        <f>IF(ISBLANK(Regressions!B191), " ", Regressions!B191)</f>
        <v>2022</v>
      </c>
      <c r="C181" s="346" t="str">
        <f>IF(ISBLANK(Regressions!C191), " ", Regressions!C191)</f>
        <v>Secondary</v>
      </c>
      <c r="D181" s="342">
        <f>IF(ISBLANK(Regressions!D191), " ", Regressions!D191)</f>
        <v>30375436</v>
      </c>
      <c r="E181" s="219">
        <f>IF(ISNUMBER(Regressions!E191),ROUND(Regressions!E191, 1), NA())</f>
        <v>75.5</v>
      </c>
      <c r="F181" s="343">
        <f>IF(ISNUMBER(Regressions!F191),ROUND(Regressions!F191, 1), NA())</f>
        <v>67.5</v>
      </c>
      <c r="G181" s="241">
        <f>IF(ISNUMBER(Regressions!G191),ROUND(Regressions!G191, 1), NA())</f>
        <v>47.9</v>
      </c>
      <c r="H181" s="344">
        <f>IF(ISNUMBER(Regressions!H191),ROUND(Regressions!H191, 1), NA())</f>
        <v>19.5</v>
      </c>
      <c r="I181" s="242">
        <f>IF(ISNUMBER(Regressions!I191),ROUND(Regressions!I191, 1), NA())</f>
        <v>32.5</v>
      </c>
      <c r="J181" s="345">
        <f>IF(ISNUMBER(Regressions!K191),ROUND(Regressions!K191, 1), NA())</f>
        <v>71.2</v>
      </c>
      <c r="K181" s="343">
        <f>IF(ISNUMBER(Regressions!L191),ROUND(Regressions!L191, 1), NA())</f>
        <v>63.1</v>
      </c>
      <c r="L181" s="243">
        <f>IF(ISNUMBER(Regressions!M191),ROUND(Regressions!M191, 1), NA())</f>
        <v>42.5</v>
      </c>
      <c r="M181" s="344">
        <f>IF(ISNUMBER(Regressions!N191),ROUND(Regressions!N191, 1), NA())</f>
        <v>20.6</v>
      </c>
      <c r="N181" s="242">
        <f>IF(ISNUMBER(Regressions!O191),ROUND(Regressions!O191, 1), NA())</f>
        <v>36.9</v>
      </c>
      <c r="O181" s="345">
        <f>IF(ISNUMBER(Regressions!Q191),ROUND(Regressions!Q191, 1), NA())</f>
        <v>45.9</v>
      </c>
      <c r="P181" s="343">
        <f>IF(ISNUMBER(Regressions!R191),ROUND(Regressions!R191, 1), NA())</f>
        <v>41.6</v>
      </c>
      <c r="Q181" s="220">
        <f>IF(ISNUMBER(Regressions!S191),ROUND(Regressions!S191, 1), NA())</f>
        <v>27.9</v>
      </c>
      <c r="R181" s="344">
        <f>IF(ISNUMBER(Regressions!T191),ROUND(Regressions!T191, 1), NA())</f>
        <v>13.7</v>
      </c>
      <c r="S181" s="242">
        <f>IF(ISNUMBER(Regressions!U191),ROUND(Regressions!U191, 1), NA())</f>
        <v>58.4</v>
      </c>
    </row>
    <row xmlns:x14ac="http://schemas.microsoft.com/office/spreadsheetml/2009/9/ac" r="182" x14ac:dyDescent="0.2">
      <c r="A182" s="347" t="str">
        <f>IF(ISBLANK(Regressions!A192), " ", Regressions!A192)</f>
        <v>Nigeria</v>
      </c>
      <c r="B182" s="348">
        <f>IF(ISBLANK(Regressions!B192), " ", Regressions!B192)</f>
        <v>2023</v>
      </c>
      <c r="C182" s="349" t="str">
        <f>IF(ISBLANK(Regressions!C192), " ", Regressions!C192)</f>
        <v>Secondary</v>
      </c>
      <c r="D182" s="350">
        <f>IF(ISBLANK(Regressions!D192), " ", Regressions!D192)</f>
        <v>29942664</v>
      </c>
      <c r="E182" s="351">
        <f>IF(ISNUMBER(Regressions!E192),ROUND(Regressions!E192, 1), NA())</f>
        <v>75.5</v>
      </c>
      <c r="F182" s="352">
        <f>IF(ISNUMBER(Regressions!F192),ROUND(Regressions!F192, 1), NA())</f>
        <v>67.5</v>
      </c>
      <c r="G182" s="353">
        <f>IF(ISNUMBER(Regressions!G192),ROUND(Regressions!G192, 1), NA())</f>
        <v>47.9</v>
      </c>
      <c r="H182" s="354">
        <f>IF(ISNUMBER(Regressions!H192),ROUND(Regressions!H192, 1), NA())</f>
        <v>19.5</v>
      </c>
      <c r="I182" s="355">
        <f>IF(ISNUMBER(Regressions!I192),ROUND(Regressions!I192, 1), NA())</f>
        <v>32.5</v>
      </c>
      <c r="J182" s="356">
        <f>IF(ISNUMBER(Regressions!K192),ROUND(Regressions!K192, 1), NA())</f>
        <v>71.2</v>
      </c>
      <c r="K182" s="352">
        <f>IF(ISNUMBER(Regressions!L192),ROUND(Regressions!L192, 1), NA())</f>
        <v>63.1</v>
      </c>
      <c r="L182" s="357">
        <f>IF(ISNUMBER(Regressions!M192),ROUND(Regressions!M192, 1), NA())</f>
        <v>42.5</v>
      </c>
      <c r="M182" s="354">
        <f>IF(ISNUMBER(Regressions!N192),ROUND(Regressions!N192, 1), NA())</f>
        <v>20.6</v>
      </c>
      <c r="N182" s="355">
        <f>IF(ISNUMBER(Regressions!O192),ROUND(Regressions!O192, 1), NA())</f>
        <v>36.9</v>
      </c>
      <c r="O182" s="356">
        <f>IF(ISNUMBER(Regressions!Q192),ROUND(Regressions!Q192, 1), NA())</f>
        <v>45.9</v>
      </c>
      <c r="P182" s="352">
        <f>IF(ISNUMBER(Regressions!R192),ROUND(Regressions!R192, 1), NA())</f>
        <v>41.6</v>
      </c>
      <c r="Q182" s="358">
        <f>IF(ISNUMBER(Regressions!S192),ROUND(Regressions!S192, 1), NA())</f>
        <v>27.9</v>
      </c>
      <c r="R182" s="354">
        <f>IF(ISNUMBER(Regressions!T192),ROUND(Regressions!T192, 1), NA())</f>
        <v>13.7</v>
      </c>
      <c r="S182" s="355">
        <f>IF(ISNUMBER(Regressions!U192),ROUND(Regressions!U192, 1), NA())</f>
        <v>58.4</v>
      </c>
    </row>
    <row xmlns:x14ac="http://schemas.microsoft.com/office/spreadsheetml/2009/9/ac" r="183" hidden="true" x14ac:dyDescent="0.2">
      <c r="A183" s="340" t="str">
        <f>IF(ISBLANK(Regressions!A193), " ", Regressions!A193)</f>
        <v>Nigeria</v>
      </c>
      <c r="B183" s="341">
        <f>IF(ISBLANK(Regressions!B193), " ", Regressions!B193)</f>
        <v>2024</v>
      </c>
      <c r="C183" s="346" t="str">
        <f>IF(ISBLANK(Regressions!C193), " ", Regressions!C193)</f>
        <v>Secondary</v>
      </c>
      <c r="D183" s="342" t="str">
        <f>IF(ISBLANK(Regressions!D193), " ", Regressions!D193)</f>
        <v> </v>
      </c>
      <c r="E183" s="219" t="e">
        <f>IF(ISNUMBER(Regressions!E193),ROUND(Regressions!E193, 1), NA())</f>
        <v>#N/A</v>
      </c>
      <c r="F183" s="343" t="e">
        <f>IF(ISNUMBER(Regressions!F193),ROUND(Regressions!F193, 1), NA())</f>
        <v>#N/A</v>
      </c>
      <c r="G183" s="241" t="e">
        <f>IF(ISNUMBER(Regressions!G193),ROUND(Regressions!G193, 1), NA())</f>
        <v>#N/A</v>
      </c>
      <c r="H183" s="344" t="e">
        <f>IF(ISNUMBER(Regressions!H193),ROUND(Regressions!H193, 1), NA())</f>
        <v>#N/A</v>
      </c>
      <c r="I183" s="242" t="e">
        <f>IF(ISNUMBER(Regressions!I193),ROUND(Regressions!I193, 1), NA())</f>
        <v>#N/A</v>
      </c>
      <c r="J183" s="345" t="e">
        <f>IF(ISNUMBER(Regressions!K193),ROUND(Regressions!K193, 1), NA())</f>
        <v>#N/A</v>
      </c>
      <c r="K183" s="343" t="e">
        <f>IF(ISNUMBER(Regressions!L193),ROUND(Regressions!L193, 1), NA())</f>
        <v>#N/A</v>
      </c>
      <c r="L183" s="243" t="e">
        <f>IF(ISNUMBER(Regressions!M193),ROUND(Regressions!M193, 1), NA())</f>
        <v>#N/A</v>
      </c>
      <c r="M183" s="344" t="e">
        <f>IF(ISNUMBER(Regressions!N193),ROUND(Regressions!N193, 1), NA())</f>
        <v>#N/A</v>
      </c>
      <c r="N183" s="242" t="e">
        <f>IF(ISNUMBER(Regressions!O193),ROUND(Regressions!O193, 1), NA())</f>
        <v>#N/A</v>
      </c>
      <c r="O183" s="345" t="e">
        <f>IF(ISNUMBER(Regressions!Q193),ROUND(Regressions!Q193, 1), NA())</f>
        <v>#N/A</v>
      </c>
      <c r="P183" s="343" t="e">
        <f>IF(ISNUMBER(Regressions!R193),ROUND(Regressions!R193, 1), NA())</f>
        <v>#N/A</v>
      </c>
      <c r="Q183" s="220" t="e">
        <f>IF(ISNUMBER(Regressions!S193),ROUND(Regressions!S193, 1), NA())</f>
        <v>#N/A</v>
      </c>
      <c r="R183" s="344" t="e">
        <f>IF(ISNUMBER(Regressions!T193),ROUND(Regressions!T193, 1), NA())</f>
        <v>#N/A</v>
      </c>
      <c r="S183" s="242" t="e">
        <f>IF(ISNUMBER(Regressions!U193),ROUND(Regressions!U193, 1), NA())</f>
        <v>#N/A</v>
      </c>
    </row>
    <row xmlns:x14ac="http://schemas.microsoft.com/office/spreadsheetml/2009/9/ac" r="184" hidden="true" x14ac:dyDescent="0.2">
      <c r="A184" s="340" t="str">
        <f>IF(ISBLANK(Regressions!A194), " ", Regressions!A194)</f>
        <v>Nigeria</v>
      </c>
      <c r="B184" s="341">
        <f>IF(ISBLANK(Regressions!B194), " ", Regressions!B194)</f>
        <v>2025</v>
      </c>
      <c r="C184" s="346" t="str">
        <f>IF(ISBLANK(Regressions!C194), " ", Regressions!C194)</f>
        <v>Secondary</v>
      </c>
      <c r="D184" s="342" t="str">
        <f>IF(ISBLANK(Regressions!D194), " ", Regressions!D194)</f>
        <v> </v>
      </c>
      <c r="E184" s="219" t="e">
        <f>IF(ISNUMBER(Regressions!E194),ROUND(Regressions!E194, 1), NA())</f>
        <v>#N/A</v>
      </c>
      <c r="F184" s="343" t="e">
        <f>IF(ISNUMBER(Regressions!F194),ROUND(Regressions!F194, 1), NA())</f>
        <v>#N/A</v>
      </c>
      <c r="G184" s="241" t="e">
        <f>IF(ISNUMBER(Regressions!G194),ROUND(Regressions!G194, 1), NA())</f>
        <v>#N/A</v>
      </c>
      <c r="H184" s="344" t="e">
        <f>IF(ISNUMBER(Regressions!H194),ROUND(Regressions!H194, 1), NA())</f>
        <v>#N/A</v>
      </c>
      <c r="I184" s="242" t="e">
        <f>IF(ISNUMBER(Regressions!I194),ROUND(Regressions!I194, 1), NA())</f>
        <v>#N/A</v>
      </c>
      <c r="J184" s="345" t="e">
        <f>IF(ISNUMBER(Regressions!K194),ROUND(Regressions!K194, 1), NA())</f>
        <v>#N/A</v>
      </c>
      <c r="K184" s="343" t="e">
        <f>IF(ISNUMBER(Regressions!L194),ROUND(Regressions!L194, 1), NA())</f>
        <v>#N/A</v>
      </c>
      <c r="L184" s="243" t="e">
        <f>IF(ISNUMBER(Regressions!M194),ROUND(Regressions!M194, 1), NA())</f>
        <v>#N/A</v>
      </c>
      <c r="M184" s="344" t="e">
        <f>IF(ISNUMBER(Regressions!N194),ROUND(Regressions!N194, 1), NA())</f>
        <v>#N/A</v>
      </c>
      <c r="N184" s="242" t="e">
        <f>IF(ISNUMBER(Regressions!O194),ROUND(Regressions!O194, 1), NA())</f>
        <v>#N/A</v>
      </c>
      <c r="O184" s="345" t="e">
        <f>IF(ISNUMBER(Regressions!Q194),ROUND(Regressions!Q194, 1), NA())</f>
        <v>#N/A</v>
      </c>
      <c r="P184" s="343" t="e">
        <f>IF(ISNUMBER(Regressions!R194),ROUND(Regressions!R194, 1), NA())</f>
        <v>#N/A</v>
      </c>
      <c r="Q184" s="220" t="e">
        <f>IF(ISNUMBER(Regressions!S194),ROUND(Regressions!S194, 1), NA())</f>
        <v>#N/A</v>
      </c>
      <c r="R184" s="344" t="e">
        <f>IF(ISNUMBER(Regressions!T194),ROUND(Regressions!T194, 1), NA())</f>
        <v>#N/A</v>
      </c>
      <c r="S184" s="242" t="e">
        <f>IF(ISNUMBER(Regressions!U194),ROUND(Regressions!U194, 1), NA())</f>
        <v>#N/A</v>
      </c>
    </row>
    <row xmlns:x14ac="http://schemas.microsoft.com/office/spreadsheetml/2009/9/ac" r="185" hidden="true" x14ac:dyDescent="0.2">
      <c r="A185" s="340" t="str">
        <f>IF(ISBLANK(Regressions!A195), " ", Regressions!A195)</f>
        <v>Nigeria</v>
      </c>
      <c r="B185" s="341">
        <f>IF(ISBLANK(Regressions!B195), " ", Regressions!B195)</f>
        <v>2026</v>
      </c>
      <c r="C185" s="346" t="str">
        <f>IF(ISBLANK(Regressions!C195), " ", Regressions!C195)</f>
        <v>Secondary</v>
      </c>
      <c r="D185" s="342" t="str">
        <f>IF(ISBLANK(Regressions!D195), " ", Regressions!D195)</f>
        <v> </v>
      </c>
      <c r="E185" s="219" t="e">
        <f>IF(ISNUMBER(Regressions!E195),ROUND(Regressions!E195, 1), NA())</f>
        <v>#N/A</v>
      </c>
      <c r="F185" s="343" t="e">
        <f>IF(ISNUMBER(Regressions!F195),ROUND(Regressions!F195, 1), NA())</f>
        <v>#N/A</v>
      </c>
      <c r="G185" s="241" t="e">
        <f>IF(ISNUMBER(Regressions!G195),ROUND(Regressions!G195, 1), NA())</f>
        <v>#N/A</v>
      </c>
      <c r="H185" s="344" t="e">
        <f>IF(ISNUMBER(Regressions!H195),ROUND(Regressions!H195, 1), NA())</f>
        <v>#N/A</v>
      </c>
      <c r="I185" s="242" t="e">
        <f>IF(ISNUMBER(Regressions!I195),ROUND(Regressions!I195, 1), NA())</f>
        <v>#N/A</v>
      </c>
      <c r="J185" s="345" t="e">
        <f>IF(ISNUMBER(Regressions!K195),ROUND(Regressions!K195, 1), NA())</f>
        <v>#N/A</v>
      </c>
      <c r="K185" s="343" t="e">
        <f>IF(ISNUMBER(Regressions!L195),ROUND(Regressions!L195, 1), NA())</f>
        <v>#N/A</v>
      </c>
      <c r="L185" s="243" t="e">
        <f>IF(ISNUMBER(Regressions!M195),ROUND(Regressions!M195, 1), NA())</f>
        <v>#N/A</v>
      </c>
      <c r="M185" s="344" t="e">
        <f>IF(ISNUMBER(Regressions!N195),ROUND(Regressions!N195, 1), NA())</f>
        <v>#N/A</v>
      </c>
      <c r="N185" s="242" t="e">
        <f>IF(ISNUMBER(Regressions!O195),ROUND(Regressions!O195, 1), NA())</f>
        <v>#N/A</v>
      </c>
      <c r="O185" s="345" t="e">
        <f>IF(ISNUMBER(Regressions!Q195),ROUND(Regressions!Q195, 1), NA())</f>
        <v>#N/A</v>
      </c>
      <c r="P185" s="343" t="e">
        <f>IF(ISNUMBER(Regressions!R195),ROUND(Regressions!R195, 1), NA())</f>
        <v>#N/A</v>
      </c>
      <c r="Q185" s="220" t="e">
        <f>IF(ISNUMBER(Regressions!S195),ROUND(Regressions!S195, 1), NA())</f>
        <v>#N/A</v>
      </c>
      <c r="R185" s="344" t="e">
        <f>IF(ISNUMBER(Regressions!T195),ROUND(Regressions!T195, 1), NA())</f>
        <v>#N/A</v>
      </c>
      <c r="S185" s="242" t="e">
        <f>IF(ISNUMBER(Regressions!U195),ROUND(Regressions!U195, 1), NA())</f>
        <v>#N/A</v>
      </c>
    </row>
    <row xmlns:x14ac="http://schemas.microsoft.com/office/spreadsheetml/2009/9/ac" r="186" hidden="true" x14ac:dyDescent="0.2">
      <c r="A186" s="340" t="str">
        <f>IF(ISBLANK(Regressions!A196), " ", Regressions!A196)</f>
        <v>Nigeria</v>
      </c>
      <c r="B186" s="341">
        <f>IF(ISBLANK(Regressions!B196), " ", Regressions!B196)</f>
        <v>2027</v>
      </c>
      <c r="C186" s="346" t="str">
        <f>IF(ISBLANK(Regressions!C196), " ", Regressions!C196)</f>
        <v>Secondary</v>
      </c>
      <c r="D186" s="342" t="str">
        <f>IF(ISBLANK(Regressions!D196), " ", Regressions!D196)</f>
        <v> </v>
      </c>
      <c r="E186" s="219" t="e">
        <f>IF(ISNUMBER(Regressions!E196),ROUND(Regressions!E196, 1), NA())</f>
        <v>#N/A</v>
      </c>
      <c r="F186" s="343" t="e">
        <f>IF(ISNUMBER(Regressions!F196),ROUND(Regressions!F196, 1), NA())</f>
        <v>#N/A</v>
      </c>
      <c r="G186" s="241" t="e">
        <f>IF(ISNUMBER(Regressions!G196),ROUND(Regressions!G196, 1), NA())</f>
        <v>#N/A</v>
      </c>
      <c r="H186" s="344" t="e">
        <f>IF(ISNUMBER(Regressions!H196),ROUND(Regressions!H196, 1), NA())</f>
        <v>#N/A</v>
      </c>
      <c r="I186" s="242" t="e">
        <f>IF(ISNUMBER(Regressions!I196),ROUND(Regressions!I196, 1), NA())</f>
        <v>#N/A</v>
      </c>
      <c r="J186" s="345" t="e">
        <f>IF(ISNUMBER(Regressions!K196),ROUND(Regressions!K196, 1), NA())</f>
        <v>#N/A</v>
      </c>
      <c r="K186" s="343" t="e">
        <f>IF(ISNUMBER(Regressions!L196),ROUND(Regressions!L196, 1), NA())</f>
        <v>#N/A</v>
      </c>
      <c r="L186" s="243" t="e">
        <f>IF(ISNUMBER(Regressions!M196),ROUND(Regressions!M196, 1), NA())</f>
        <v>#N/A</v>
      </c>
      <c r="M186" s="344" t="e">
        <f>IF(ISNUMBER(Regressions!N196),ROUND(Regressions!N196, 1), NA())</f>
        <v>#N/A</v>
      </c>
      <c r="N186" s="242" t="e">
        <f>IF(ISNUMBER(Regressions!O196),ROUND(Regressions!O196, 1), NA())</f>
        <v>#N/A</v>
      </c>
      <c r="O186" s="345" t="e">
        <f>IF(ISNUMBER(Regressions!Q196),ROUND(Regressions!Q196, 1), NA())</f>
        <v>#N/A</v>
      </c>
      <c r="P186" s="343" t="e">
        <f>IF(ISNUMBER(Regressions!R196),ROUND(Regressions!R196, 1), NA())</f>
        <v>#N/A</v>
      </c>
      <c r="Q186" s="220" t="e">
        <f>IF(ISNUMBER(Regressions!S196),ROUND(Regressions!S196, 1), NA())</f>
        <v>#N/A</v>
      </c>
      <c r="R186" s="344" t="e">
        <f>IF(ISNUMBER(Regressions!T196),ROUND(Regressions!T196, 1), NA())</f>
        <v>#N/A</v>
      </c>
      <c r="S186" s="242" t="e">
        <f>IF(ISNUMBER(Regressions!U196),ROUND(Regressions!U196, 1), NA())</f>
        <v>#N/A</v>
      </c>
    </row>
    <row xmlns:x14ac="http://schemas.microsoft.com/office/spreadsheetml/2009/9/ac" r="187" hidden="true" x14ac:dyDescent="0.2">
      <c r="A187" s="340" t="str">
        <f>IF(ISBLANK(Regressions!A197), " ", Regressions!A197)</f>
        <v>Nigeria</v>
      </c>
      <c r="B187" s="341">
        <f>IF(ISBLANK(Regressions!B197), " ", Regressions!B197)</f>
        <v>2028</v>
      </c>
      <c r="C187" s="346" t="str">
        <f>IF(ISBLANK(Regressions!C197), " ", Regressions!C197)</f>
        <v>Secondary</v>
      </c>
      <c r="D187" s="342" t="str">
        <f>IF(ISBLANK(Regressions!D197), " ", Regressions!D197)</f>
        <v> </v>
      </c>
      <c r="E187" s="219" t="e">
        <f>IF(ISNUMBER(Regressions!E197),ROUND(Regressions!E197, 1), NA())</f>
        <v>#N/A</v>
      </c>
      <c r="F187" s="343" t="e">
        <f>IF(ISNUMBER(Regressions!F197),ROUND(Regressions!F197, 1), NA())</f>
        <v>#N/A</v>
      </c>
      <c r="G187" s="241" t="e">
        <f>IF(ISNUMBER(Regressions!G197),ROUND(Regressions!G197, 1), NA())</f>
        <v>#N/A</v>
      </c>
      <c r="H187" s="344" t="e">
        <f>IF(ISNUMBER(Regressions!H197),ROUND(Regressions!H197, 1), NA())</f>
        <v>#N/A</v>
      </c>
      <c r="I187" s="242" t="e">
        <f>IF(ISNUMBER(Regressions!I197),ROUND(Regressions!I197, 1), NA())</f>
        <v>#N/A</v>
      </c>
      <c r="J187" s="345" t="e">
        <f>IF(ISNUMBER(Regressions!K197),ROUND(Regressions!K197, 1), NA())</f>
        <v>#N/A</v>
      </c>
      <c r="K187" s="343" t="e">
        <f>IF(ISNUMBER(Regressions!L197),ROUND(Regressions!L197, 1), NA())</f>
        <v>#N/A</v>
      </c>
      <c r="L187" s="243" t="e">
        <f>IF(ISNUMBER(Regressions!M197),ROUND(Regressions!M197, 1), NA())</f>
        <v>#N/A</v>
      </c>
      <c r="M187" s="344" t="e">
        <f>IF(ISNUMBER(Regressions!N197),ROUND(Regressions!N197, 1), NA())</f>
        <v>#N/A</v>
      </c>
      <c r="N187" s="242" t="e">
        <f>IF(ISNUMBER(Regressions!O197),ROUND(Regressions!O197, 1), NA())</f>
        <v>#N/A</v>
      </c>
      <c r="O187" s="345" t="e">
        <f>IF(ISNUMBER(Regressions!Q197),ROUND(Regressions!Q197, 1), NA())</f>
        <v>#N/A</v>
      </c>
      <c r="P187" s="343" t="e">
        <f>IF(ISNUMBER(Regressions!R197),ROUND(Regressions!R197, 1), NA())</f>
        <v>#N/A</v>
      </c>
      <c r="Q187" s="220" t="e">
        <f>IF(ISNUMBER(Regressions!S197),ROUND(Regressions!S197, 1), NA())</f>
        <v>#N/A</v>
      </c>
      <c r="R187" s="344" t="e">
        <f>IF(ISNUMBER(Regressions!T197),ROUND(Regressions!T197, 1), NA())</f>
        <v>#N/A</v>
      </c>
      <c r="S187" s="242" t="e">
        <f>IF(ISNUMBER(Regressions!U197),ROUND(Regressions!U197, 1), NA())</f>
        <v>#N/A</v>
      </c>
    </row>
    <row xmlns:x14ac="http://schemas.microsoft.com/office/spreadsheetml/2009/9/ac" r="188" hidden="true" x14ac:dyDescent="0.2">
      <c r="A188" s="340" t="str">
        <f>IF(ISBLANK(Regressions!A198), " ", Regressions!A198)</f>
        <v>Nigeria</v>
      </c>
      <c r="B188" s="341">
        <f>IF(ISBLANK(Regressions!B198), " ", Regressions!B198)</f>
        <v>2029</v>
      </c>
      <c r="C188" s="346" t="str">
        <f>IF(ISBLANK(Regressions!C198), " ", Regressions!C198)</f>
        <v>Secondary</v>
      </c>
      <c r="D188" s="342" t="str">
        <f>IF(ISBLANK(Regressions!D198), " ", Regressions!D198)</f>
        <v> </v>
      </c>
      <c r="E188" s="219" t="e">
        <f>IF(ISNUMBER(Regressions!E198),ROUND(Regressions!E198, 1), NA())</f>
        <v>#N/A</v>
      </c>
      <c r="F188" s="343" t="e">
        <f>IF(ISNUMBER(Regressions!F198),ROUND(Regressions!F198, 1), NA())</f>
        <v>#N/A</v>
      </c>
      <c r="G188" s="241" t="e">
        <f>IF(ISNUMBER(Regressions!G198),ROUND(Regressions!G198, 1), NA())</f>
        <v>#N/A</v>
      </c>
      <c r="H188" s="344" t="e">
        <f>IF(ISNUMBER(Regressions!H198),ROUND(Regressions!H198, 1), NA())</f>
        <v>#N/A</v>
      </c>
      <c r="I188" s="242" t="e">
        <f>IF(ISNUMBER(Regressions!I198),ROUND(Regressions!I198, 1), NA())</f>
        <v>#N/A</v>
      </c>
      <c r="J188" s="345" t="e">
        <f>IF(ISNUMBER(Regressions!K198),ROUND(Regressions!K198, 1), NA())</f>
        <v>#N/A</v>
      </c>
      <c r="K188" s="343" t="e">
        <f>IF(ISNUMBER(Regressions!L198),ROUND(Regressions!L198, 1), NA())</f>
        <v>#N/A</v>
      </c>
      <c r="L188" s="243" t="e">
        <f>IF(ISNUMBER(Regressions!M198),ROUND(Regressions!M198, 1), NA())</f>
        <v>#N/A</v>
      </c>
      <c r="M188" s="344" t="e">
        <f>IF(ISNUMBER(Regressions!N198),ROUND(Regressions!N198, 1), NA())</f>
        <v>#N/A</v>
      </c>
      <c r="N188" s="242" t="e">
        <f>IF(ISNUMBER(Regressions!O198),ROUND(Regressions!O198, 1), NA())</f>
        <v>#N/A</v>
      </c>
      <c r="O188" s="345" t="e">
        <f>IF(ISNUMBER(Regressions!Q198),ROUND(Regressions!Q198, 1), NA())</f>
        <v>#N/A</v>
      </c>
      <c r="P188" s="343" t="e">
        <f>IF(ISNUMBER(Regressions!R198),ROUND(Regressions!R198, 1), NA())</f>
        <v>#N/A</v>
      </c>
      <c r="Q188" s="220" t="e">
        <f>IF(ISNUMBER(Regressions!S198),ROUND(Regressions!S198, 1), NA())</f>
        <v>#N/A</v>
      </c>
      <c r="R188" s="344" t="e">
        <f>IF(ISNUMBER(Regressions!T198),ROUND(Regressions!T198, 1), NA())</f>
        <v>#N/A</v>
      </c>
      <c r="S188" s="242" t="e">
        <f>IF(ISNUMBER(Regressions!U198),ROUND(Regressions!U198, 1), NA())</f>
        <v>#N/A</v>
      </c>
    </row>
    <row xmlns:x14ac="http://schemas.microsoft.com/office/spreadsheetml/2009/9/ac" r="189" hidden="true" x14ac:dyDescent="0.2">
      <c r="A189" s="340" t="str">
        <f>IF(ISBLANK(Regressions!A199), " ", Regressions!A199)</f>
        <v>Nigeria</v>
      </c>
      <c r="B189" s="341">
        <f>IF(ISBLANK(Regressions!B199), " ", Regressions!B199)</f>
        <v>2030</v>
      </c>
      <c r="C189" s="346" t="str">
        <f>IF(ISBLANK(Regressions!C199), " ", Regressions!C199)</f>
        <v>Secondary</v>
      </c>
      <c r="D189" s="342" t="str">
        <f>IF(ISBLANK(Regressions!D199), " ", Regressions!D199)</f>
        <v> </v>
      </c>
      <c r="E189" s="219" t="e">
        <f>IF(ISNUMBER(Regressions!E199),ROUND(Regressions!E199, 1), NA())</f>
        <v>#N/A</v>
      </c>
      <c r="F189" s="343" t="e">
        <f>IF(ISNUMBER(Regressions!F199),ROUND(Regressions!F199, 1), NA())</f>
        <v>#N/A</v>
      </c>
      <c r="G189" s="241" t="e">
        <f>IF(ISNUMBER(Regressions!G199),ROUND(Regressions!G199, 1), NA())</f>
        <v>#N/A</v>
      </c>
      <c r="H189" s="344" t="e">
        <f>IF(ISNUMBER(Regressions!H199),ROUND(Regressions!H199, 1), NA())</f>
        <v>#N/A</v>
      </c>
      <c r="I189" s="242" t="e">
        <f>IF(ISNUMBER(Regressions!I199),ROUND(Regressions!I199, 1), NA())</f>
        <v>#N/A</v>
      </c>
      <c r="J189" s="345" t="e">
        <f>IF(ISNUMBER(Regressions!K199),ROUND(Regressions!K199, 1), NA())</f>
        <v>#N/A</v>
      </c>
      <c r="K189" s="343" t="e">
        <f>IF(ISNUMBER(Regressions!L199),ROUND(Regressions!L199, 1), NA())</f>
        <v>#N/A</v>
      </c>
      <c r="L189" s="243" t="e">
        <f>IF(ISNUMBER(Regressions!M199),ROUND(Regressions!M199, 1), NA())</f>
        <v>#N/A</v>
      </c>
      <c r="M189" s="344" t="e">
        <f>IF(ISNUMBER(Regressions!N199),ROUND(Regressions!N199, 1), NA())</f>
        <v>#N/A</v>
      </c>
      <c r="N189" s="242" t="e">
        <f>IF(ISNUMBER(Regressions!O199),ROUND(Regressions!O199, 1), NA())</f>
        <v>#N/A</v>
      </c>
      <c r="O189" s="345" t="e">
        <f>IF(ISNUMBER(Regressions!Q199),ROUND(Regressions!Q199, 1), NA())</f>
        <v>#N/A</v>
      </c>
      <c r="P189" s="343" t="e">
        <f>IF(ISNUMBER(Regressions!R199),ROUND(Regressions!R199, 1), NA())</f>
        <v>#N/A</v>
      </c>
      <c r="Q189" s="220" t="e">
        <f>IF(ISNUMBER(Regressions!S199),ROUND(Regressions!S199, 1), NA())</f>
        <v>#N/A</v>
      </c>
      <c r="R189" s="344" t="e">
        <f>IF(ISNUMBER(Regressions!T199),ROUND(Regressions!T199, 1), NA())</f>
        <v>#N/A</v>
      </c>
      <c r="S189" s="242" t="e">
        <f>IF(ISNUMBER(Regressions!U199),ROUND(Regressions!U199, 1), NA())</f>
        <v>#N/A</v>
      </c>
    </row>
    <row xmlns:x14ac="http://schemas.microsoft.com/office/spreadsheetml/2009/9/ac" r="211" x14ac:dyDescent="0.2">
      <c r="A211" s="405"/>
      <c r="B211" s="406"/>
      <c r="C211" s="407"/>
      <c r="D211" s="393"/>
      <c r="E211" s="408"/>
      <c r="F211" s="408"/>
      <c r="G211" s="409"/>
      <c r="H211" s="408"/>
      <c r="I211" s="409"/>
      <c r="J211" s="410"/>
      <c r="K211" s="410"/>
      <c r="L211" s="408"/>
      <c r="M211" s="410"/>
      <c r="N211" s="411"/>
      <c r="O211" s="393"/>
      <c r="P211" s="393"/>
      <c r="Q211" s="393"/>
      <c r="R211" s="393"/>
      <c r="S211" s="393"/>
      <c r="T211" s="393"/>
      <c r="U211" s="393"/>
      <c r="V211" s="393"/>
      <c r="W211" s="393"/>
      <c r="X211" s="393"/>
      <c r="Y211" s="393"/>
      <c r="Z211" s="393"/>
      <c r="AA211" s="393"/>
      <c r="AB211" s="393"/>
      <c r="AC211" s="39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44" t="s">
        <v>13</v>
      </c>
      <c r="E2" s="35"/>
      <c r="F2" s="35"/>
      <c r="G2" s="54"/>
      <c r="H2" s="35"/>
      <c r="I2" s="35"/>
      <c r="J2" s="54"/>
      <c r="K2" s="37"/>
      <c r="L2" s="37"/>
      <c r="M2" s="54"/>
      <c r="N2" s="37"/>
      <c r="O2" s="37"/>
      <c r="P2" s="54"/>
      <c r="Q2" s="37"/>
      <c r="R2" s="37"/>
      <c r="S2" s="54"/>
      <c r="T2" s="37"/>
      <c r="U2" s="37"/>
      <c r="V2" s="245"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0" t="s">
        <v>25</v>
      </c>
      <c r="E4" s="246" t="s">
        <v>19</v>
      </c>
      <c r="F4" s="247" t="s">
        <v>177</v>
      </c>
      <c r="G4" s="130" t="s">
        <v>25</v>
      </c>
      <c r="H4" s="246" t="s">
        <v>19</v>
      </c>
      <c r="I4" s="247" t="s">
        <v>177</v>
      </c>
      <c r="J4" s="130" t="s">
        <v>25</v>
      </c>
      <c r="K4" s="246" t="s">
        <v>19</v>
      </c>
      <c r="L4" s="247" t="s">
        <v>177</v>
      </c>
      <c r="M4" s="130" t="s">
        <v>25</v>
      </c>
      <c r="N4" s="246" t="s">
        <v>19</v>
      </c>
      <c r="O4" s="247" t="s">
        <v>177</v>
      </c>
      <c r="P4" s="130" t="s">
        <v>25</v>
      </c>
      <c r="Q4" s="246" t="s">
        <v>19</v>
      </c>
      <c r="R4" s="247" t="s">
        <v>177</v>
      </c>
      <c r="S4" s="130" t="s">
        <v>25</v>
      </c>
      <c r="T4" s="246" t="s">
        <v>19</v>
      </c>
      <c r="U4" s="248" t="s">
        <v>177</v>
      </c>
      <c r="V4" s="134" t="s">
        <v>25</v>
      </c>
      <c r="W4" s="135" t="s">
        <v>19</v>
      </c>
      <c r="X4" s="135" t="s">
        <v>21</v>
      </c>
      <c r="Y4" s="135" t="s">
        <v>29</v>
      </c>
      <c r="Z4" s="137" t="s">
        <v>178</v>
      </c>
      <c r="AA4" s="134" t="s">
        <v>25</v>
      </c>
      <c r="AB4" s="135" t="s">
        <v>19</v>
      </c>
      <c r="AC4" s="135" t="s">
        <v>21</v>
      </c>
      <c r="AD4" s="135" t="s">
        <v>29</v>
      </c>
      <c r="AE4" s="137" t="s">
        <v>178</v>
      </c>
      <c r="AF4" s="134" t="s">
        <v>25</v>
      </c>
      <c r="AG4" s="135" t="s">
        <v>19</v>
      </c>
      <c r="AH4" s="135" t="s">
        <v>21</v>
      </c>
      <c r="AI4" s="135" t="s">
        <v>29</v>
      </c>
      <c r="AJ4" s="137" t="s">
        <v>178</v>
      </c>
      <c r="AK4" s="134" t="s">
        <v>25</v>
      </c>
      <c r="AL4" s="135" t="s">
        <v>19</v>
      </c>
      <c r="AM4" s="135" t="s">
        <v>21</v>
      </c>
      <c r="AN4" s="135" t="s">
        <v>29</v>
      </c>
      <c r="AO4" s="137" t="s">
        <v>178</v>
      </c>
      <c r="AP4" s="134" t="s">
        <v>25</v>
      </c>
      <c r="AQ4" s="135" t="s">
        <v>19</v>
      </c>
      <c r="AR4" s="135" t="s">
        <v>21</v>
      </c>
      <c r="AS4" s="135" t="s">
        <v>29</v>
      </c>
      <c r="AT4" s="137" t="s">
        <v>178</v>
      </c>
      <c r="AU4" s="134" t="s">
        <v>25</v>
      </c>
      <c r="AV4" s="135" t="s">
        <v>19</v>
      </c>
      <c r="AW4" s="135" t="s">
        <v>21</v>
      </c>
      <c r="AX4" s="135" t="s">
        <v>29</v>
      </c>
      <c r="AY4" s="138" t="s">
        <v>178</v>
      </c>
      <c r="AZ4" s="139" t="s">
        <v>125</v>
      </c>
      <c r="BA4" s="140" t="s">
        <v>124</v>
      </c>
      <c r="BB4" s="141" t="s">
        <v>179</v>
      </c>
      <c r="BC4" s="139" t="s">
        <v>125</v>
      </c>
      <c r="BD4" s="140" t="s">
        <v>124</v>
      </c>
      <c r="BE4" s="141" t="s">
        <v>179</v>
      </c>
      <c r="BF4" s="139" t="s">
        <v>125</v>
      </c>
      <c r="BG4" s="140" t="s">
        <v>124</v>
      </c>
      <c r="BH4" s="141" t="s">
        <v>179</v>
      </c>
      <c r="BI4" s="139" t="s">
        <v>125</v>
      </c>
      <c r="BJ4" s="140" t="s">
        <v>124</v>
      </c>
      <c r="BK4" s="141" t="s">
        <v>179</v>
      </c>
      <c r="BL4" s="139" t="s">
        <v>125</v>
      </c>
      <c r="BM4" s="140" t="s">
        <v>124</v>
      </c>
      <c r="BN4" s="141" t="s">
        <v>179</v>
      </c>
      <c r="BO4" s="139" t="s">
        <v>125</v>
      </c>
      <c r="BP4" s="140" t="s">
        <v>124</v>
      </c>
      <c r="BQ4" s="141" t="s">
        <v>179</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0" t="s">
        <v>135</v>
      </c>
      <c r="E5" s="131" t="s">
        <v>42</v>
      </c>
      <c r="F5" s="132" t="s">
        <v>199</v>
      </c>
      <c r="G5" s="130" t="s">
        <v>136</v>
      </c>
      <c r="H5" s="131" t="s">
        <v>43</v>
      </c>
      <c r="I5" s="132" t="s">
        <v>200</v>
      </c>
      <c r="J5" s="130" t="s">
        <v>137</v>
      </c>
      <c r="K5" s="131" t="s">
        <v>44</v>
      </c>
      <c r="L5" s="132" t="s">
        <v>201</v>
      </c>
      <c r="M5" s="130" t="s">
        <v>138</v>
      </c>
      <c r="N5" s="131" t="s">
        <v>86</v>
      </c>
      <c r="O5" s="132" t="s">
        <v>202</v>
      </c>
      <c r="P5" s="130" t="s">
        <v>139</v>
      </c>
      <c r="Q5" s="131" t="s">
        <v>87</v>
      </c>
      <c r="R5" s="132" t="s">
        <v>203</v>
      </c>
      <c r="S5" s="130" t="s">
        <v>140</v>
      </c>
      <c r="T5" s="131" t="s">
        <v>88</v>
      </c>
      <c r="U5" s="133" t="s">
        <v>204</v>
      </c>
      <c r="V5" s="134" t="s">
        <v>129</v>
      </c>
      <c r="W5" s="135" t="s">
        <v>45</v>
      </c>
      <c r="X5" s="136" t="s">
        <v>65</v>
      </c>
      <c r="Y5" s="136" t="s">
        <v>66</v>
      </c>
      <c r="Z5" s="137" t="s">
        <v>205</v>
      </c>
      <c r="AA5" s="134" t="s">
        <v>130</v>
      </c>
      <c r="AB5" s="135" t="s">
        <v>46</v>
      </c>
      <c r="AC5" s="136" t="s">
        <v>67</v>
      </c>
      <c r="AD5" s="136" t="s">
        <v>68</v>
      </c>
      <c r="AE5" s="137" t="s">
        <v>206</v>
      </c>
      <c r="AF5" s="134" t="s">
        <v>131</v>
      </c>
      <c r="AG5" s="135" t="s">
        <v>47</v>
      </c>
      <c r="AH5" s="136" t="s">
        <v>69</v>
      </c>
      <c r="AI5" s="136" t="s">
        <v>70</v>
      </c>
      <c r="AJ5" s="137" t="s">
        <v>207</v>
      </c>
      <c r="AK5" s="134" t="s">
        <v>132</v>
      </c>
      <c r="AL5" s="135" t="s">
        <v>71</v>
      </c>
      <c r="AM5" s="136" t="s">
        <v>72</v>
      </c>
      <c r="AN5" s="136" t="s">
        <v>73</v>
      </c>
      <c r="AO5" s="137" t="s">
        <v>208</v>
      </c>
      <c r="AP5" s="134" t="s">
        <v>133</v>
      </c>
      <c r="AQ5" s="135" t="s">
        <v>74</v>
      </c>
      <c r="AR5" s="136" t="s">
        <v>75</v>
      </c>
      <c r="AS5" s="136" t="s">
        <v>76</v>
      </c>
      <c r="AT5" s="137" t="s">
        <v>209</v>
      </c>
      <c r="AU5" s="134" t="s">
        <v>134</v>
      </c>
      <c r="AV5" s="135" t="s">
        <v>77</v>
      </c>
      <c r="AW5" s="136" t="s">
        <v>78</v>
      </c>
      <c r="AX5" s="136" t="s">
        <v>79</v>
      </c>
      <c r="AY5" s="138" t="s">
        <v>210</v>
      </c>
      <c r="AZ5" s="139" t="s">
        <v>80</v>
      </c>
      <c r="BA5" s="140" t="s">
        <v>114</v>
      </c>
      <c r="BB5" s="141" t="s">
        <v>211</v>
      </c>
      <c r="BC5" s="139" t="s">
        <v>85</v>
      </c>
      <c r="BD5" s="140" t="s">
        <v>115</v>
      </c>
      <c r="BE5" s="141" t="s">
        <v>212</v>
      </c>
      <c r="BF5" s="139" t="s">
        <v>84</v>
      </c>
      <c r="BG5" s="140" t="s">
        <v>116</v>
      </c>
      <c r="BH5" s="141" t="s">
        <v>213</v>
      </c>
      <c r="BI5" s="139" t="s">
        <v>83</v>
      </c>
      <c r="BJ5" s="140" t="s">
        <v>117</v>
      </c>
      <c r="BK5" s="141" t="s">
        <v>214</v>
      </c>
      <c r="BL5" s="139" t="s">
        <v>82</v>
      </c>
      <c r="BM5" s="140" t="s">
        <v>118</v>
      </c>
      <c r="BN5" s="141" t="s">
        <v>215</v>
      </c>
      <c r="BO5" s="139" t="s">
        <v>81</v>
      </c>
      <c r="BP5" s="140" t="s">
        <v>119</v>
      </c>
      <c r="BQ5" s="141" t="s">
        <v>216</v>
      </c>
    </row>
    <row xmlns:x14ac="http://schemas.microsoft.com/office/spreadsheetml/2009/9/ac" r="6" x14ac:dyDescent="0.2">
      <c r="A6" s="35" t="str">
        <f>IF('Water Data'!$B$2="","",'Water Data'!$B$2)</f>
        <v>NGA_2008_UIS</v>
      </c>
      <c r="B6" s="35" t="str">
        <f>+'Water Data'!C2</f>
        <v>Other</v>
      </c>
      <c r="C6" s="338">
        <f>+IF(ISNUMBER(VALUE(MID(A6,5,4))), VALUE(MID(A6, 5,4)),"")</f>
        <v>2008</v>
      </c>
      <c r="D6" s="91" t="e">
        <f>+IF(AND(ISTEXT('Water Data'!B2),BS6="Yes"),100-'Water Data'!D4,IF(AND(ISTEXT('Water Data'!B2),BS6="No",ISNUMBER('Water Data'!D4)),CONCATENATE("[",ROUND(100-'Water Data'!D4,0),"]"),NA()))</f>
        <v>#N/A</v>
      </c>
      <c r="E6" s="91" t="str">
        <f>+IF(AND(ISTEXT('Water Data'!B2),BT6="Yes"),'Water Data'!D6,IF(AND(ISTEXT('Water Data'!B2),BT6="No",ISNUMBER('Water Data'!D6)),CONCATENATE("[",ROUND('Water Data'!D6,0),"]"),NA()))</f>
        <v>[68]</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str">
        <f>+IF(AND(ISTEXT('Water Data'!B2),CF6="Yes"),'Water Data'!H6,IF(AND(ISTEXT('Water Data'!B2),CF6="No",ISNUMBER('Water Data'!H6)),CONCATENATE("[",ROUND('Water Data'!H6,0),"]"),NA()))</f>
        <v>[62]</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str">
        <f>+IF(AND(ISTEXT('Water Data'!B2),CI6="Yes"),'Water Data'!I6,IF(AND(ISTEXT('Water Data'!B2),CI6="No",ISNUMBER('Water Data'!I6)),CONCATENATE("[",ROUND('Water Data'!I6,0),"]"),NA()))</f>
        <v>[74]</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82"/>
      <c r="BS6" s="282">
        <f>+'Water Data'!D27</f>
        <v>0</v>
      </c>
      <c r="BT6" s="282" t="str">
        <f>+'Water Data'!D28</f>
        <v>No</v>
      </c>
      <c r="BU6" s="282">
        <f>+'Water Data'!D29</f>
        <v>0</v>
      </c>
      <c r="BV6" s="282">
        <f>+'Water Data'!E27</f>
        <v>0</v>
      </c>
      <c r="BW6" s="282">
        <f>+'Water Data'!E28</f>
        <v>0</v>
      </c>
      <c r="BX6" s="282">
        <f>+'Water Data'!E29</f>
        <v>0</v>
      </c>
      <c r="BY6" s="282">
        <f>+'Water Data'!F27</f>
        <v>0</v>
      </c>
      <c r="BZ6" s="282">
        <f>+'Water Data'!F28</f>
        <v>0</v>
      </c>
      <c r="CA6" s="282">
        <f>+'Water Data'!F29</f>
        <v>0</v>
      </c>
      <c r="CB6" s="282">
        <f>+'Water Data'!G27</f>
        <v>0</v>
      </c>
      <c r="CC6" s="282">
        <f>+'Water Data'!G28</f>
        <v>0</v>
      </c>
      <c r="CD6" s="282">
        <f>+'Water Data'!G29</f>
        <v>0</v>
      </c>
      <c r="CE6" s="282">
        <f>+'Water Data'!H27</f>
        <v>0</v>
      </c>
      <c r="CF6" s="282" t="str">
        <f>+'Water Data'!H28</f>
        <v>No</v>
      </c>
      <c r="CG6" s="282">
        <f>+'Water Data'!H29</f>
        <v>0</v>
      </c>
      <c r="CH6" s="282">
        <f>+'Water Data'!I27</f>
        <v>0</v>
      </c>
      <c r="CI6" s="282" t="str">
        <f>+'Water Data'!I28</f>
        <v>No</v>
      </c>
      <c r="CJ6" s="282">
        <f>+'Water Data'!I29</f>
        <v>0</v>
      </c>
      <c r="CK6" s="282">
        <f>+'Sanitation Data'!D28</f>
        <v>0</v>
      </c>
      <c r="CL6" s="282">
        <f>+'Sanitation Data'!D29</f>
        <v>0</v>
      </c>
      <c r="CM6" s="282">
        <f>+'Sanitation Data'!D30</f>
        <v>0</v>
      </c>
      <c r="CN6" s="282">
        <f>+'Sanitation Data'!D31</f>
        <v>0</v>
      </c>
      <c r="CO6" s="282">
        <f>+'Sanitation Data'!D32</f>
        <v>0</v>
      </c>
      <c r="CP6" s="282">
        <f>+'Sanitation Data'!E28</f>
        <v>0</v>
      </c>
      <c r="CQ6" s="282">
        <f>+'Sanitation Data'!E29</f>
        <v>0</v>
      </c>
      <c r="CR6" s="282">
        <f>+'Sanitation Data'!E30</f>
        <v>0</v>
      </c>
      <c r="CS6" s="282">
        <f>+'Sanitation Data'!E31</f>
        <v>0</v>
      </c>
      <c r="CT6" s="282">
        <f>+'Sanitation Data'!E32</f>
        <v>0</v>
      </c>
      <c r="CU6" s="282">
        <f>+'Sanitation Data'!F28</f>
        <v>0</v>
      </c>
      <c r="CV6" s="282">
        <f>+'Sanitation Data'!F29</f>
        <v>0</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f>+'Sanitation Data'!H28</f>
        <v>0</v>
      </c>
      <c r="DF6" s="282">
        <f>+'Sanitation Data'!H29</f>
        <v>0</v>
      </c>
      <c r="DG6" s="282">
        <f>+'Sanitation Data'!H30</f>
        <v>0</v>
      </c>
      <c r="DH6" s="282">
        <f>+'Sanitation Data'!H31</f>
        <v>0</v>
      </c>
      <c r="DI6" s="282">
        <f>+'Sanitation Data'!H32</f>
        <v>0</v>
      </c>
      <c r="DJ6" s="282">
        <f>+'Sanitation Data'!I28</f>
        <v>0</v>
      </c>
      <c r="DK6" s="282">
        <f>+'Sanitation Data'!I29</f>
        <v>0</v>
      </c>
      <c r="DL6" s="282">
        <f>+'Sanitation Data'!I30</f>
        <v>0</v>
      </c>
      <c r="DM6" s="282">
        <f>+'Sanitation Data'!I31</f>
        <v>0</v>
      </c>
      <c r="DN6" s="282">
        <f>+'Sanitation Data'!I32</f>
        <v>0</v>
      </c>
      <c r="DO6" s="282">
        <f>+'Hygiene Data'!D11</f>
        <v>0</v>
      </c>
      <c r="DP6" s="282">
        <f>+'Hygiene Data'!D12</f>
        <v>0</v>
      </c>
      <c r="DQ6" s="282">
        <f>+'Hygiene Data'!D13</f>
        <v>0</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f>+'Hygiene Data'!H11</f>
        <v>0</v>
      </c>
      <c r="EB6" s="282">
        <f>+'Hygiene Data'!H12</f>
        <v>0</v>
      </c>
      <c r="EC6" s="282">
        <f>+'Hygiene Data'!H13</f>
        <v>0</v>
      </c>
      <c r="ED6" s="282">
        <f>+'Hygiene Data'!I11</f>
        <v>0</v>
      </c>
      <c r="EE6" s="282">
        <f>+'Hygiene Data'!I12</f>
        <v>0</v>
      </c>
      <c r="EF6" s="282">
        <f>+'Hygiene Data'!I13</f>
        <v>0</v>
      </c>
    </row>
    <row xmlns:x14ac="http://schemas.microsoft.com/office/spreadsheetml/2009/9/ac" r="7" x14ac:dyDescent="0.2">
      <c r="A7" s="35" t="str">
        <f ca="true">+IF(OFFSET('Water Data'!$B$2,0,10*ROW('Water Data'!E1))="","",OFFSET('Water Data'!$B$2,0,10*ROW('Water Data'!E1)))</f>
        <v>NGA_2013_SDI</v>
      </c>
      <c r="B7" s="35" t="str">
        <f ca="true">+IF(OFFSET('Water Data'!$C$2,0,10*ROW('Water Data'!F1))="","",OFFSET('Water Data'!$C$2,0,10*ROW('Water Data'!F1)))</f>
        <v>Survey</v>
      </c>
      <c r="C7" s="338">
        <f t="shared" ref="C7:C70" ca="true" si="0">+IF(ISNUMBER(VALUE(MID(A7,5,4))), VALUE(MID(A7, 5,4)),"")</f>
        <v>2013</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42.142859999999999</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41.378999999999998</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56.785699999999999</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42.89</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54.502540000000003</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49.5792</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19.690650000000002</v>
      </c>
      <c r="AA7" s="92">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72.931020000000004</v>
      </c>
      <c r="AB7" s="92">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67.932270000000003</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29.046430000000001</v>
      </c>
      <c r="AF7" s="92">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46.640749999999997</v>
      </c>
      <c r="AG7" s="92">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41.749589999999998</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15.69938</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54.502540000000003</v>
      </c>
      <c r="AQ7" s="9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49.5792</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19.690000000000001</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
      </c>
      <c r="BT7" s="282" t="str">
        <f ca="true">+IF(OFFSET('Water Data'!$D$28,0,10*ROW('Water Data'!D1))="","",OFFSET('Water Data'!$D$28,0,10*ROW('Water Data'!D1)))</f>
        <v>Yes</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Yes</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Yes</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Yes</v>
      </c>
      <c r="CG7" s="282" t="str">
        <f ca="true">+IF(OFFSET('Water Data'!$H$29,0,10*ROW('Water Data'!H1))="","",OFFSET('Water Data'!$H$29,0,10*ROW('Water Data'!H1)))</f>
        <v/>
      </c>
      <c r="CH7" s="282" t="str">
        <f ca="true">+IF(OFFSET('Water Data'!$I$27,0,10*ROW('Water Data'!I1))="","",OFFSET('Water Data'!$I$27,0,10*ROW('Water Data'!I1)))</f>
        <v/>
      </c>
      <c r="CI7" s="282" t="str">
        <f ca="true">+IF(OFFSET('Water Data'!$I$28,0,10*ROW('Water Data'!I1))="","",OFFSET('Water Data'!$I$28,0,10*ROW('Water Data'!I1)))</f>
        <v/>
      </c>
      <c r="CJ7" s="282" t="str">
        <f ca="true">+IF(OFFSET('Water Data'!$I$29,0,10*ROW('Water Data'!I1))="","",OFFSET('Water Data'!$I$29,0,10*ROW('Water Data'!I1)))</f>
        <v/>
      </c>
      <c r="CK7" s="282" t="str">
        <f ca="true">+IF(OFFSET('Sanitation Data'!$D$28,0,10*ROW('Sanitation Data'!D1))="","",OFFSET('Sanitation Data'!$D$28,0,10*ROW('Sanitation Data'!D1)))</f>
        <v>Yes</v>
      </c>
      <c r="CL7" s="282" t="str">
        <f ca="true">+IF(OFFSET('Sanitation Data'!$D$29,0,10*ROW('Sanitation Data'!D1))="","",OFFSET('Sanitation Data'!$D$29,0,10*ROW('Sanitation Data'!D1)))</f>
        <v>Yes</v>
      </c>
      <c r="CM7" s="282" t="str">
        <f ca="true">+IF(OFFSET('Sanitation Data'!$D$30,0,10*ROW('Sanitation Data'!D1))="","",OFFSET('Sanitation Data'!$D$30,0,10*ROW('Sanitation Data'!D1)))</f>
        <v/>
      </c>
      <c r="CN7" s="282" t="str">
        <f ca="true">+IF(OFFSET('Sanitation Data'!$D$31,0,10*ROW('Sanitation Data'!D1))="","",OFFSET('Sanitation Data'!$D$31,0,10*ROW('Sanitation Data'!D1)))</f>
        <v/>
      </c>
      <c r="CO7" s="282" t="str">
        <f ca="true">+IF(OFFSET('Sanitation Data'!$D$32,0,10*ROW('Sanitation Data'!D1))="","",OFFSET('Sanitation Data'!$D$32,0,10*ROW('Sanitation Data'!D1)))</f>
        <v>Yes</v>
      </c>
      <c r="CP7" s="282" t="str">
        <f ca="true">+IF(OFFSET('Sanitation Data'!$E$28,0,10*ROW('Sanitation Data'!E1))="","",OFFSET('Sanitation Data'!$E$28,0,10*ROW('Sanitation Data'!E1)))</f>
        <v>Yes</v>
      </c>
      <c r="CQ7" s="282" t="str">
        <f ca="true">+IF(OFFSET('Sanitation Data'!$E$29,0,10*ROW('Sanitation Data'!E1))="","",OFFSET('Sanitation Data'!$E$29,0,10*ROW('Sanitation Data'!E1)))</f>
        <v>Yes</v>
      </c>
      <c r="CR7" s="282" t="str">
        <f ca="true">+IF(OFFSET('Sanitation Data'!$E$30,0,10*ROW('Sanitation Data'!E1))="","",OFFSET('Sanitation Data'!$E$30,0,10*ROW('Sanitation Data'!E1)))</f>
        <v/>
      </c>
      <c r="CS7" s="282" t="str">
        <f ca="true">+IF(OFFSET('Sanitation Data'!$E$31,0,10*ROW('Sanitation Data'!E1))="","",OFFSET('Sanitation Data'!$E$31,0,10*ROW('Sanitation Data'!E1)))</f>
        <v/>
      </c>
      <c r="CT7" s="282" t="str">
        <f ca="true">+IF(OFFSET('Sanitation Data'!$E$32,0,10*ROW('Sanitation Data'!E1))="","",OFFSET('Sanitation Data'!$E$32,0,10*ROW('Sanitation Data'!E1)))</f>
        <v>Yes</v>
      </c>
      <c r="CU7" s="282" t="str">
        <f ca="true">+IF(OFFSET('Sanitation Data'!$F$28,0,10*ROW('Sanitation Data'!F1))="","",OFFSET('Sanitation Data'!$F$28,0,10*ROW('Sanitation Data'!F1)))</f>
        <v>Yes</v>
      </c>
      <c r="CV7" s="282" t="str">
        <f ca="true">+IF(OFFSET('Sanitation Data'!$F$29,0,10*ROW('Sanitation Data'!F1))="","",OFFSET('Sanitation Data'!$F$29,0,10*ROW('Sanitation Data'!F1)))</f>
        <v>Yes</v>
      </c>
      <c r="CW7" s="282" t="str">
        <f ca="true">+IF(OFFSET('Sanitation Data'!$F$30,0,10*ROW('Sanitation Data'!F1))="","",OFFSET('Sanitation Data'!$F$30,0,10*ROW('Sanitation Data'!F1)))</f>
        <v/>
      </c>
      <c r="CX7" s="282" t="str">
        <f ca="true">+IF(OFFSET('Sanitation Data'!$F$31,0,10*ROW('Sanitation Data'!F1))="","",OFFSET('Sanitation Data'!$F$31,0,10*ROW('Sanitation Data'!F1)))</f>
        <v/>
      </c>
      <c r="CY7" s="282" t="str">
        <f ca="true">+IF(OFFSET('Sanitation Data'!$F$32,0,10*ROW('Sanitation Data'!F1))="","",OFFSET('Sanitation Data'!$F$32,0,10*ROW('Sanitation Data'!F1)))</f>
        <v>Yes</v>
      </c>
      <c r="CZ7" s="282" t="str">
        <f ca="true">+IF(OFFSET('Sanitation Data'!$G$28,0,10*ROW('Sanitation Data'!G1))="","",OFFSET('Sanitation Data'!$G$28,0,10*ROW('Sanitation Data'!G1)))</f>
        <v/>
      </c>
      <c r="DA7" s="282" t="str">
        <f ca="true">+IF(OFFSET('Sanitation Data'!$G$29,0,10*ROW('Sanitation Data'!G1))="","",OFFSET('Sanitation Data'!$G$29,0,10*ROW('Sanitation Data'!G1)))</f>
        <v/>
      </c>
      <c r="DB7" s="282" t="str">
        <f ca="true">+IF(OFFSET('Sanitation Data'!$G$30,0,10*ROW('Sanitation Data'!G1))="","",OFFSET('Sanitation Data'!$G$30,0,10*ROW('Sanitation Data'!G1)))</f>
        <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Yes</v>
      </c>
      <c r="DF7" s="282" t="str">
        <f ca="true">+IF(OFFSET('Sanitation Data'!$H$29,0,10*ROW('Sanitation Data'!H1))="","",OFFSET('Sanitation Data'!$H$29,0,10*ROW('Sanitation Data'!H1)))</f>
        <v>Yes</v>
      </c>
      <c r="DG7" s="282" t="str">
        <f ca="true">+IF(OFFSET('Sanitation Data'!$H$30,0,10*ROW('Sanitation Data'!H1))="","",OFFSET('Sanitation Data'!$H$30,0,10*ROW('Sanitation Data'!H1)))</f>
        <v/>
      </c>
      <c r="DH7" s="282" t="str">
        <f ca="true">+IF(OFFSET('Sanitation Data'!$H$31,0,10*ROW('Sanitation Data'!H1))="","",OFFSET('Sanitation Data'!$H$31,0,10*ROW('Sanitation Data'!H1)))</f>
        <v/>
      </c>
      <c r="DI7" s="282" t="str">
        <f ca="true">+IF(OFFSET('Sanitation Data'!$H$32,0,10*ROW('Sanitation Data'!H1))="","",OFFSET('Sanitation Data'!$H$32,0,10*ROW('Sanitation Data'!H1)))</f>
        <v>Yes</v>
      </c>
      <c r="DJ7" s="282" t="str">
        <f ca="true">+IF(OFFSET('Sanitation Data'!$I$28,0,10*ROW('Sanitation Data'!I1))="","",OFFSET('Sanitation Data'!$I$28,0,10*ROW('Sanitation Data'!I1)))</f>
        <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
      </c>
      <c r="DY7" s="282" t="str">
        <f ca="true">+IF(OFFSET('Hygiene Data'!$G$12,0,10*ROW('Hygiene Data'!G1))="","",OFFSET('Hygiene Data'!$G$12,0,10*ROW('Hygiene Data'!G1)))</f>
        <v/>
      </c>
      <c r="DZ7" s="282" t="str">
        <f ca="true">+IF(OFFSET('Hygiene Data'!$G$13,0,10*ROW('Hygiene Data'!G1))="","",OFFSET('Hygiene Data'!$G$13,0,10*ROW('Hygiene Data'!G1)))</f>
        <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NGA_2015_NWSS</v>
      </c>
      <c r="B8" s="35" t="str">
        <f ca="true">+IF(OFFSET('Water Data'!$C$2,0,10*ROW('Water Data'!F2))="","",OFFSET('Water Data'!$C$2,0,10*ROW('Water Data'!F2)))</f>
        <v>Survey</v>
      </c>
      <c r="C8" s="338">
        <f t="shared" ca="true" si="0"/>
        <v>2015</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50</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59.048360000000002</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47.790390000000002</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35.130000000000003</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[7]</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
      </c>
      <c r="BT8" s="282" t="str">
        <f ca="true">+IF(OFFSET('Water Data'!$D$28,0,10*ROW('Water Data'!D2))="","",OFFSET('Water Data'!$D$28,0,10*ROW('Water Data'!D2)))</f>
        <v>Yes</v>
      </c>
      <c r="BU8" s="282" t="str">
        <f ca="true">+IF(OFFSET('Water Data'!$D$29,0,10*ROW('Water Data'!D2))="","",OFFSET('Water Data'!$D$29,0,10*ROW('Water Data'!D2)))</f>
        <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
      </c>
      <c r="CA8" s="282" t="str">
        <f ca="true">+IF(OFFSET('Water Data'!$F$29,0,10*ROW('Water Data'!F2))="","",OFFSET('Water Data'!$F$29,0,10*ROW('Water Data'!F2)))</f>
        <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
      </c>
      <c r="CG8" s="282" t="str">
        <f ca="true">+IF(OFFSET('Water Data'!$H$29,0,10*ROW('Water Data'!H2))="","",OFFSET('Water Data'!$H$29,0,10*ROW('Water Data'!H2)))</f>
        <v/>
      </c>
      <c r="CH8" s="282" t="str">
        <f ca="true">+IF(OFFSET('Water Data'!$I$27,0,10*ROW('Water Data'!I2))="","",OFFSET('Water Data'!$I$27,0,10*ROW('Water Data'!I2)))</f>
        <v/>
      </c>
      <c r="CI8" s="282" t="str">
        <f ca="true">+IF(OFFSET('Water Data'!$I$28,0,10*ROW('Water Data'!I2))="","",OFFSET('Water Data'!$I$28,0,10*ROW('Water Data'!I2)))</f>
        <v/>
      </c>
      <c r="CJ8" s="282" t="str">
        <f ca="true">+IF(OFFSET('Water Data'!$I$29,0,10*ROW('Water Data'!I2))="","",OFFSET('Water Data'!$I$29,0,10*ROW('Water Data'!I2)))</f>
        <v/>
      </c>
      <c r="CK8" s="282" t="str">
        <f ca="true">+IF(OFFSET('Sanitation Data'!$D$28,0,10*ROW('Sanitation Data'!D2))="","",OFFSET('Sanitation Data'!$D$28,0,10*ROW('Sanitation Data'!D2)))</f>
        <v>Yes</v>
      </c>
      <c r="CL8" s="282" t="str">
        <f ca="true">+IF(OFFSET('Sanitation Data'!$D$29,0,10*ROW('Sanitation Data'!D2))="","",OFFSET('Sanitation Data'!$D$29,0,10*ROW('Sanitation Data'!D2)))</f>
        <v>Yes</v>
      </c>
      <c r="CM8" s="282" t="str">
        <f ca="true">+IF(OFFSET('Sanitation Data'!$D$30,0,10*ROW('Sanitation Data'!D2))="","",OFFSET('Sanitation Data'!$D$30,0,10*ROW('Sanitation Data'!D2)))</f>
        <v/>
      </c>
      <c r="CN8" s="282" t="str">
        <f ca="true">+IF(OFFSET('Sanitation Data'!$D$31,0,10*ROW('Sanitation Data'!D2))="","",OFFSET('Sanitation Data'!$D$31,0,10*ROW('Sanitation Data'!D2)))</f>
        <v>Yes</v>
      </c>
      <c r="CO8" s="282" t="str">
        <f ca="true">+IF(OFFSET('Sanitation Data'!$D$32,0,10*ROW('Sanitation Data'!D2))="","",OFFSET('Sanitation Data'!$D$32,0,10*ROW('Sanitation Data'!D2)))</f>
        <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
      </c>
      <c r="CW8" s="282" t="str">
        <f ca="true">+IF(OFFSET('Sanitation Data'!$F$30,0,10*ROW('Sanitation Data'!F2))="","",OFFSET('Sanitation Data'!$F$30,0,10*ROW('Sanitation Data'!F2)))</f>
        <v/>
      </c>
      <c r="CX8" s="282" t="str">
        <f ca="true">+IF(OFFSET('Sanitation Data'!$F$31,0,10*ROW('Sanitation Data'!F2))="","",OFFSET('Sanitation Data'!$F$31,0,10*ROW('Sanitation Data'!F2)))</f>
        <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
      </c>
      <c r="DJ8" s="282" t="str">
        <f ca="true">+IF(OFFSET('Sanitation Data'!$I$28,0,10*ROW('Sanitation Data'!I2))="","",OFFSET('Sanitation Data'!$I$28,0,10*ROW('Sanitation Data'!I2)))</f>
        <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
      </c>
      <c r="DP8" s="282" t="str">
        <f ca="true">+IF(OFFSET('Hygiene Data'!$D$12,0,10*ROW('Hygiene Data'!D2))="","",OFFSET('Hygiene Data'!$D$12,0,10*ROW('Hygiene Data'!D2)))</f>
        <v/>
      </c>
      <c r="DQ8" s="282" t="str">
        <f ca="true">+IF(OFFSET('Hygiene Data'!$D$13,0,10*ROW('Hygiene Data'!D2))="","",OFFSET('Hygiene Data'!$D$13,0,10*ROW('Hygiene Data'!D2)))</f>
        <v>No</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NGA_2018_NORM</v>
      </c>
      <c r="B9" s="35" t="str">
        <f ca="true">+IF(OFFSET('Water Data'!$C$2,0,10*ROW('Water Data'!F3))="","",OFFSET('Water Data'!$C$2,0,10*ROW('Water Data'!F3)))</f>
        <v>Survey</v>
      </c>
      <c r="C9" s="338">
        <f t="shared" ca="true" si="0"/>
        <v>2018</v>
      </c>
      <c r="D9" s="9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71.09948</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59.633515000000003</v>
      </c>
      <c r="F9" s="91">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36.439790000000002</v>
      </c>
      <c r="G9" s="91">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74.17062</v>
      </c>
      <c r="H9" s="91">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68.601895000000013</v>
      </c>
      <c r="I9" s="91">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40.995260000000002</v>
      </c>
      <c r="J9" s="91">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68.667919999999995</v>
      </c>
      <c r="K9" s="91">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52.532839999999993</v>
      </c>
      <c r="L9" s="91">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32.833019999999998</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68.904110000000003</v>
      </c>
      <c r="Q9" s="9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56.712334999999996</v>
      </c>
      <c r="R9" s="91">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32.054789999999997</v>
      </c>
      <c r="S9" s="9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78.974360000000004</v>
      </c>
      <c r="T9" s="91">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71.538470000000004</v>
      </c>
      <c r="U9" s="91">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53.333329999999997</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68.795810000000003</v>
      </c>
      <c r="W9" s="92">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59.685859999999998</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34.764400000000002</v>
      </c>
      <c r="AA9" s="92">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81.990520000000004</v>
      </c>
      <c r="AB9" s="92">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75.118479999999991</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45.971559999999997</v>
      </c>
      <c r="AF9" s="92">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58.348970000000001</v>
      </c>
      <c r="AG9" s="92">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47.467170000000003</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25.891179999999999</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67.945210000000003</v>
      </c>
      <c r="AQ9" s="92">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58.356160000000003</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32.054789999999997</v>
      </c>
      <c r="AU9" s="9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70.256410000000002</v>
      </c>
      <c r="AV9" s="92">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62.564099999999996</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45.641030000000001</v>
      </c>
      <c r="AZ9" s="9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41.256540000000001</v>
      </c>
      <c r="BA9" s="93">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38.32461</v>
      </c>
      <c r="BB9" s="93">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27.643979999999999</v>
      </c>
      <c r="BC9" s="93">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57.109000000000002</v>
      </c>
      <c r="BD9" s="93">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53.791469999999997</v>
      </c>
      <c r="BE9" s="93">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42.654029999999999</v>
      </c>
      <c r="BF9" s="93">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28.705439999999999</v>
      </c>
      <c r="BG9" s="93">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26.078800000000001</v>
      </c>
      <c r="BH9" s="93">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15.75985</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40.821919999999999</v>
      </c>
      <c r="BM9" s="93">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37.945210000000003</v>
      </c>
      <c r="BN9" s="93">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27.808219999999999</v>
      </c>
      <c r="BO9" s="93">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40.512819999999998</v>
      </c>
      <c r="BP9" s="93">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36.923070000000003</v>
      </c>
      <c r="BQ9" s="93">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24.10256</v>
      </c>
      <c r="BR9" s="282"/>
      <c r="BS9" s="282" t="str">
        <f ca="true">+IF(OFFSET('Water Data'!$D$27,0,10*ROW('Water Data'!D3))="","",OFFSET('Water Data'!$D$27,0,10*ROW('Water Data'!D3)))</f>
        <v>Yes</v>
      </c>
      <c r="BT9" s="282" t="str">
        <f ca="true">+IF(OFFSET('Water Data'!$D$28,0,10*ROW('Water Data'!D3))="","",OFFSET('Water Data'!$D$28,0,10*ROW('Water Data'!D3)))</f>
        <v>Yes</v>
      </c>
      <c r="BU9" s="282" t="str">
        <f ca="true">+IF(OFFSET('Water Data'!$D$29,0,10*ROW('Water Data'!D3))="","",OFFSET('Water Data'!$D$29,0,10*ROW('Water Data'!D3)))</f>
        <v>Yes</v>
      </c>
      <c r="BV9" s="282" t="str">
        <f ca="true">+IF(OFFSET('Water Data'!$E$27,0,10*ROW('Water Data'!E3))="","",OFFSET('Water Data'!$E$27,0,10*ROW('Water Data'!E3)))</f>
        <v>Yes</v>
      </c>
      <c r="BW9" s="282" t="str">
        <f ca="true">+IF(OFFSET('Water Data'!$E$28,0,10*ROW('Water Data'!E3))="","",OFFSET('Water Data'!$E$28,0,10*ROW('Water Data'!E3)))</f>
        <v>Yes</v>
      </c>
      <c r="BX9" s="282" t="str">
        <f ca="true">+IF(OFFSET('Water Data'!$E$29,0,10*ROW('Water Data'!E3))="","",OFFSET('Water Data'!$E$29,0,10*ROW('Water Data'!E3)))</f>
        <v>Yes</v>
      </c>
      <c r="BY9" s="282" t="str">
        <f ca="true">+IF(OFFSET('Water Data'!$F$27,0,10*ROW('Water Data'!F3))="","",OFFSET('Water Data'!$F$27,0,10*ROW('Water Data'!F3)))</f>
        <v>Yes</v>
      </c>
      <c r="BZ9" s="282" t="str">
        <f ca="true">+IF(OFFSET('Water Data'!$F$28,0,10*ROW('Water Data'!F3))="","",OFFSET('Water Data'!$F$28,0,10*ROW('Water Data'!F3)))</f>
        <v>Yes</v>
      </c>
      <c r="CA9" s="282" t="str">
        <f ca="true">+IF(OFFSET('Water Data'!$F$29,0,10*ROW('Water Data'!F3))="","",OFFSET('Water Data'!$F$29,0,10*ROW('Water Data'!F3)))</f>
        <v>Yes</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Yes</v>
      </c>
      <c r="CF9" s="282" t="str">
        <f ca="true">+IF(OFFSET('Water Data'!$H$28,0,10*ROW('Water Data'!H3))="","",OFFSET('Water Data'!$H$28,0,10*ROW('Water Data'!H3)))</f>
        <v>Yes</v>
      </c>
      <c r="CG9" s="282" t="str">
        <f ca="true">+IF(OFFSET('Water Data'!$H$29,0,10*ROW('Water Data'!H3))="","",OFFSET('Water Data'!$H$29,0,10*ROW('Water Data'!H3)))</f>
        <v>Yes</v>
      </c>
      <c r="CH9" s="282" t="str">
        <f ca="true">+IF(OFFSET('Water Data'!$I$27,0,10*ROW('Water Data'!I3))="","",OFFSET('Water Data'!$I$27,0,10*ROW('Water Data'!I3)))</f>
        <v>Yes</v>
      </c>
      <c r="CI9" s="282" t="str">
        <f ca="true">+IF(OFFSET('Water Data'!$I$28,0,10*ROW('Water Data'!I3))="","",OFFSET('Water Data'!$I$28,0,10*ROW('Water Data'!I3)))</f>
        <v>Yes</v>
      </c>
      <c r="CJ9" s="282" t="str">
        <f ca="true">+IF(OFFSET('Water Data'!$I$29,0,10*ROW('Water Data'!I3))="","",OFFSET('Water Data'!$I$29,0,10*ROW('Water Data'!I3)))</f>
        <v>Yes</v>
      </c>
      <c r="CK9" s="282" t="str">
        <f ca="true">+IF(OFFSET('Sanitation Data'!$D$28,0,10*ROW('Sanitation Data'!D3))="","",OFFSET('Sanitation Data'!$D$28,0,10*ROW('Sanitation Data'!D3)))</f>
        <v>Yes</v>
      </c>
      <c r="CL9" s="282" t="str">
        <f ca="true">+IF(OFFSET('Sanitation Data'!$D$29,0,10*ROW('Sanitation Data'!D3))="","",OFFSET('Sanitation Data'!$D$29,0,10*ROW('Sanitation Data'!D3)))</f>
        <v>Yes</v>
      </c>
      <c r="CM9" s="282" t="str">
        <f ca="true">+IF(OFFSET('Sanitation Data'!$D$30,0,10*ROW('Sanitation Data'!D3))="","",OFFSET('Sanitation Data'!$D$30,0,10*ROW('Sanitation Data'!D3)))</f>
        <v/>
      </c>
      <c r="CN9" s="282" t="str">
        <f ca="true">+IF(OFFSET('Sanitation Data'!$D$31,0,10*ROW('Sanitation Data'!D3))="","",OFFSET('Sanitation Data'!$D$31,0,10*ROW('Sanitation Data'!D3)))</f>
        <v/>
      </c>
      <c r="CO9" s="282" t="str">
        <f ca="true">+IF(OFFSET('Sanitation Data'!$D$32,0,10*ROW('Sanitation Data'!D3))="","",OFFSET('Sanitation Data'!$D$32,0,10*ROW('Sanitation Data'!D3)))</f>
        <v>Yes</v>
      </c>
      <c r="CP9" s="282" t="str">
        <f ca="true">+IF(OFFSET('Sanitation Data'!$E$28,0,10*ROW('Sanitation Data'!E3))="","",OFFSET('Sanitation Data'!$E$28,0,10*ROW('Sanitation Data'!E3)))</f>
        <v>Yes</v>
      </c>
      <c r="CQ9" s="282" t="str">
        <f ca="true">+IF(OFFSET('Sanitation Data'!$E$29,0,10*ROW('Sanitation Data'!E3))="","",OFFSET('Sanitation Data'!$E$29,0,10*ROW('Sanitation Data'!E3)))</f>
        <v>Yes</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Yes</v>
      </c>
      <c r="CU9" s="282" t="str">
        <f ca="true">+IF(OFFSET('Sanitation Data'!$F$28,0,10*ROW('Sanitation Data'!F3))="","",OFFSET('Sanitation Data'!$F$28,0,10*ROW('Sanitation Data'!F3)))</f>
        <v>Yes</v>
      </c>
      <c r="CV9" s="282" t="str">
        <f ca="true">+IF(OFFSET('Sanitation Data'!$F$29,0,10*ROW('Sanitation Data'!F3))="","",OFFSET('Sanitation Data'!$F$29,0,10*ROW('Sanitation Data'!F3)))</f>
        <v>Yes</v>
      </c>
      <c r="CW9" s="282" t="str">
        <f ca="true">+IF(OFFSET('Sanitation Data'!$F$30,0,10*ROW('Sanitation Data'!F3))="","",OFFSET('Sanitation Data'!$F$30,0,10*ROW('Sanitation Data'!F3)))</f>
        <v/>
      </c>
      <c r="CX9" s="282" t="str">
        <f ca="true">+IF(OFFSET('Sanitation Data'!$F$31,0,10*ROW('Sanitation Data'!F3))="","",OFFSET('Sanitation Data'!$F$31,0,10*ROW('Sanitation Data'!F3)))</f>
        <v/>
      </c>
      <c r="CY9" s="282" t="str">
        <f ca="true">+IF(OFFSET('Sanitation Data'!$F$32,0,10*ROW('Sanitation Data'!F3))="","",OFFSET('Sanitation Data'!$F$32,0,10*ROW('Sanitation Data'!F3)))</f>
        <v>Yes</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Yes</v>
      </c>
      <c r="DF9" s="282" t="str">
        <f ca="true">+IF(OFFSET('Sanitation Data'!$H$29,0,10*ROW('Sanitation Data'!H3))="","",OFFSET('Sanitation Data'!$H$29,0,10*ROW('Sanitation Data'!H3)))</f>
        <v>Yes</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Yes</v>
      </c>
      <c r="DJ9" s="282" t="str">
        <f ca="true">+IF(OFFSET('Sanitation Data'!$I$28,0,10*ROW('Sanitation Data'!I3))="","",OFFSET('Sanitation Data'!$I$28,0,10*ROW('Sanitation Data'!I3)))</f>
        <v>Yes</v>
      </c>
      <c r="DK9" s="282" t="str">
        <f ca="true">+IF(OFFSET('Sanitation Data'!$I$29,0,10*ROW('Sanitation Data'!I3))="","",OFFSET('Sanitation Data'!$I$29,0,10*ROW('Sanitation Data'!I3)))</f>
        <v>Yes</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Yes</v>
      </c>
      <c r="DO9" s="282" t="str">
        <f ca="true">+IF(OFFSET('Hygiene Data'!$D$11,0,10*ROW('Hygiene Data'!D3))="","",OFFSET('Hygiene Data'!$D$11,0,10*ROW('Hygiene Data'!D3)))</f>
        <v>Yes</v>
      </c>
      <c r="DP9" s="282" t="str">
        <f ca="true">+IF(OFFSET('Hygiene Data'!$D$12,0,10*ROW('Hygiene Data'!D3))="","",OFFSET('Hygiene Data'!$D$12,0,10*ROW('Hygiene Data'!D3)))</f>
        <v>Yes</v>
      </c>
      <c r="DQ9" s="282" t="str">
        <f ca="true">+IF(OFFSET('Hygiene Data'!$D$13,0,10*ROW('Hygiene Data'!D3))="","",OFFSET('Hygiene Data'!$D$13,0,10*ROW('Hygiene Data'!D3)))</f>
        <v>Yes</v>
      </c>
      <c r="DR9" s="282" t="str">
        <f ca="true">+IF(OFFSET('Hygiene Data'!$E$11,0,10*ROW('Hygiene Data'!E3))="","",OFFSET('Hygiene Data'!$E$11,0,10*ROW('Hygiene Data'!E3)))</f>
        <v>Yes</v>
      </c>
      <c r="DS9" s="282" t="str">
        <f ca="true">+IF(OFFSET('Hygiene Data'!$E$12,0,10*ROW('Hygiene Data'!E3))="","",OFFSET('Hygiene Data'!$E$12,0,10*ROW('Hygiene Data'!E3)))</f>
        <v>Yes</v>
      </c>
      <c r="DT9" s="282" t="str">
        <f ca="true">+IF(OFFSET('Hygiene Data'!$E$13,0,10*ROW('Hygiene Data'!E3))="","",OFFSET('Hygiene Data'!$E$13,0,10*ROW('Hygiene Data'!E3)))</f>
        <v>Yes</v>
      </c>
      <c r="DU9" s="282" t="str">
        <f ca="true">+IF(OFFSET('Hygiene Data'!$F$11,0,10*ROW('Hygiene Data'!F3))="","",OFFSET('Hygiene Data'!$F$11,0,10*ROW('Hygiene Data'!F3)))</f>
        <v>Yes</v>
      </c>
      <c r="DV9" s="282" t="str">
        <f ca="true">+IF(OFFSET('Hygiene Data'!$F$12,0,10*ROW('Hygiene Data'!F3))="","",OFFSET('Hygiene Data'!$F$12,0,10*ROW('Hygiene Data'!F3)))</f>
        <v>Yes</v>
      </c>
      <c r="DW9" s="282" t="str">
        <f ca="true">+IF(OFFSET('Hygiene Data'!$F$13,0,10*ROW('Hygiene Data'!F3))="","",OFFSET('Hygiene Data'!$F$13,0,10*ROW('Hygiene Data'!F3)))</f>
        <v>Yes</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Yes</v>
      </c>
      <c r="EB9" s="282" t="str">
        <f ca="true">+IF(OFFSET('Hygiene Data'!$H$12,0,10*ROW('Hygiene Data'!H3))="","",OFFSET('Hygiene Data'!$H$12,0,10*ROW('Hygiene Data'!H3)))</f>
        <v>Yes</v>
      </c>
      <c r="EC9" s="282" t="str">
        <f ca="true">+IF(OFFSET('Hygiene Data'!$H$13,0,10*ROW('Hygiene Data'!H3))="","",OFFSET('Hygiene Data'!$H$13,0,10*ROW('Hygiene Data'!H3)))</f>
        <v>Yes</v>
      </c>
      <c r="ED9" s="282" t="str">
        <f ca="true">+IF(OFFSET('Hygiene Data'!$I$11,0,10*ROW('Hygiene Data'!I3))="","",OFFSET('Hygiene Data'!$I$11,0,10*ROW('Hygiene Data'!I3)))</f>
        <v>Yes</v>
      </c>
      <c r="EE9" s="282" t="str">
        <f ca="true">+IF(OFFSET('Hygiene Data'!$I$12,0,10*ROW('Hygiene Data'!I3))="","",OFFSET('Hygiene Data'!$I$12,0,10*ROW('Hygiene Data'!I3)))</f>
        <v>Yes</v>
      </c>
      <c r="EF9" s="282" t="str">
        <f ca="true">+IF(OFFSET('Hygiene Data'!$I$13,0,10*ROW('Hygiene Data'!I3))="","",OFFSET('Hygiene Data'!$I$13,0,10*ROW('Hygiene Data'!I3)))</f>
        <v>Yes</v>
      </c>
    </row>
    <row xmlns:x14ac="http://schemas.microsoft.com/office/spreadsheetml/2009/9/ac" r="10" x14ac:dyDescent="0.2">
      <c r="A10" s="35" t="str">
        <f ca="true">+IF(OFFSET('Water Data'!$B$2,0,10*ROW('Water Data'!E4))="","",OFFSET('Water Data'!$B$2,0,10*ROW('Water Data'!E4)))</f>
        <v>NGA_2019_NORM</v>
      </c>
      <c r="B10" s="35" t="str">
        <f ca="true">+IF(OFFSET('Water Data'!$C$2,0,10*ROW('Water Data'!F4))="","",OFFSET('Water Data'!$C$2,0,10*ROW('Water Data'!F4)))</f>
        <v>Survey</v>
      </c>
      <c r="C10" s="338">
        <f t="shared" ca="true" si="0"/>
        <v>2019</v>
      </c>
      <c r="D10" s="91">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62.775550000000003</v>
      </c>
      <c r="E10" s="91">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50.175345</v>
      </c>
      <c r="F10" s="91">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33.066130000000001</v>
      </c>
      <c r="G10" s="91">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77.391300000000001</v>
      </c>
      <c r="H10" s="91">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73.478260000000006</v>
      </c>
      <c r="I10" s="91">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49.565219999999997</v>
      </c>
      <c r="J10" s="91">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56.861370000000001</v>
      </c>
      <c r="K10" s="91">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40.745944999999985</v>
      </c>
      <c r="L10" s="91">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26.389869999999998</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59.346409999999999</v>
      </c>
      <c r="Q10" s="91">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45.68627</v>
      </c>
      <c r="R10" s="91">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29.673200000000001</v>
      </c>
      <c r="S10" s="91">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74.034329999999997</v>
      </c>
      <c r="T10" s="91">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64.914169999999999</v>
      </c>
      <c r="U10" s="91">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44.206009999999999</v>
      </c>
      <c r="V10" s="92">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60.821649999999998</v>
      </c>
      <c r="W10" s="92">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51.152300000000004</v>
      </c>
      <c r="X10" s="92">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37.324649999999998</v>
      </c>
      <c r="Y10" s="92">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43.98798</v>
      </c>
      <c r="Z10" s="92">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30.160319999999999</v>
      </c>
      <c r="AA10" s="92">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79.826089999999994</v>
      </c>
      <c r="AB10" s="92">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69.043480000000002</v>
      </c>
      <c r="AC10" s="92">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57.043480000000002</v>
      </c>
      <c r="AD10" s="92">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58.434780000000003</v>
      </c>
      <c r="AE10" s="92">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46.434780000000003</v>
      </c>
      <c r="AF10" s="92">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53.131599999999999</v>
      </c>
      <c r="AG10" s="92">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43.912739999999999</v>
      </c>
      <c r="AH10" s="92">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29.34553</v>
      </c>
      <c r="AI10" s="92">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38.142150000000001</v>
      </c>
      <c r="AJ10" s="92">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23.574950000000001</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57.581699999999998</v>
      </c>
      <c r="AQ10" s="92">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47.581700000000005</v>
      </c>
      <c r="AR10" s="92">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35.163400000000003</v>
      </c>
      <c r="AS10" s="92">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40.98039</v>
      </c>
      <c r="AT10" s="92">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28.562090000000001</v>
      </c>
      <c r="AU10" s="92">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71.459229999999991</v>
      </c>
      <c r="AV10" s="92">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62.875529999999998</v>
      </c>
      <c r="AW10" s="92">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44.4206</v>
      </c>
      <c r="AX10" s="92">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53.862659999999998</v>
      </c>
      <c r="AY10" s="92">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35.407730000000001</v>
      </c>
      <c r="AZ10" s="93">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26.55311</v>
      </c>
      <c r="BA10" s="93">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22.494990000000001</v>
      </c>
      <c r="BB10" s="93">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10.721439999999999</v>
      </c>
      <c r="BC10" s="93">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40.695650000000001</v>
      </c>
      <c r="BD10" s="93">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37.043480000000002</v>
      </c>
      <c r="BE10" s="93">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18.086960000000001</v>
      </c>
      <c r="BF10" s="93">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20.830400000000001</v>
      </c>
      <c r="BG10" s="93">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16.608029999999999</v>
      </c>
      <c r="BH10" s="93">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7.7410300000000003</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24.052289999999999</v>
      </c>
      <c r="BM10" s="93">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20.065359999999998</v>
      </c>
      <c r="BN10" s="93">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9.0196100000000001</v>
      </c>
      <c r="BO10" s="93">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34.763950000000001</v>
      </c>
      <c r="BP10" s="93">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30.472100000000001</v>
      </c>
      <c r="BQ10" s="93">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16.309010000000001</v>
      </c>
      <c r="BR10" s="282"/>
      <c r="BS10" s="282" t="str">
        <f ca="true">+IF(OFFSET('Water Data'!$D$27,0,10*ROW('Water Data'!D4))="","",OFFSET('Water Data'!$D$27,0,10*ROW('Water Data'!D4)))</f>
        <v>Yes</v>
      </c>
      <c r="BT10" s="282" t="str">
        <f ca="true">+IF(OFFSET('Water Data'!$D$28,0,10*ROW('Water Data'!D4))="","",OFFSET('Water Data'!$D$28,0,10*ROW('Water Data'!D4)))</f>
        <v>Yes</v>
      </c>
      <c r="BU10" s="282" t="str">
        <f ca="true">+IF(OFFSET('Water Data'!$D$29,0,10*ROW('Water Data'!D4))="","",OFFSET('Water Data'!$D$29,0,10*ROW('Water Data'!D4)))</f>
        <v>Yes</v>
      </c>
      <c r="BV10" s="282" t="str">
        <f ca="true">+IF(OFFSET('Water Data'!$E$27,0,10*ROW('Water Data'!E4))="","",OFFSET('Water Data'!$E$27,0,10*ROW('Water Data'!E4)))</f>
        <v>Yes</v>
      </c>
      <c r="BW10" s="282" t="str">
        <f ca="true">+IF(OFFSET('Water Data'!$E$28,0,10*ROW('Water Data'!E4))="","",OFFSET('Water Data'!$E$28,0,10*ROW('Water Data'!E4)))</f>
        <v>Yes</v>
      </c>
      <c r="BX10" s="282" t="str">
        <f ca="true">+IF(OFFSET('Water Data'!$E$29,0,10*ROW('Water Data'!E4))="","",OFFSET('Water Data'!$E$29,0,10*ROW('Water Data'!E4)))</f>
        <v>Yes</v>
      </c>
      <c r="BY10" s="282" t="str">
        <f ca="true">+IF(OFFSET('Water Data'!$F$27,0,10*ROW('Water Data'!F4))="","",OFFSET('Water Data'!$F$27,0,10*ROW('Water Data'!F4)))</f>
        <v>Yes</v>
      </c>
      <c r="BZ10" s="282" t="str">
        <f ca="true">+IF(OFFSET('Water Data'!$F$28,0,10*ROW('Water Data'!F4))="","",OFFSET('Water Data'!$F$28,0,10*ROW('Water Data'!F4)))</f>
        <v>Yes</v>
      </c>
      <c r="CA10" s="282" t="str">
        <f ca="true">+IF(OFFSET('Water Data'!$F$29,0,10*ROW('Water Data'!F4))="","",OFFSET('Water Data'!$F$29,0,10*ROW('Water Data'!F4)))</f>
        <v>Yes</v>
      </c>
      <c r="CB10" s="282" t="str">
        <f ca="true">+IF(OFFSET('Water Data'!$G$27,0,10*ROW('Water Data'!G4))="","",OFFSET('Water Data'!$G$27,0,10*ROW('Water Data'!G4)))</f>
        <v/>
      </c>
      <c r="CC10" s="282" t="str">
        <f ca="true">+IF(OFFSET('Water Data'!$G$28,0,10*ROW('Water Data'!G4))="","",OFFSET('Water Data'!$G$28,0,10*ROW('Water Data'!G4)))</f>
        <v/>
      </c>
      <c r="CD10" s="282" t="str">
        <f ca="true">+IF(OFFSET('Water Data'!$G$29,0,10*ROW('Water Data'!G4))="","",OFFSET('Water Data'!$G$29,0,10*ROW('Water Data'!G4)))</f>
        <v/>
      </c>
      <c r="CE10" s="282" t="str">
        <f ca="true">+IF(OFFSET('Water Data'!$H$27,0,10*ROW('Water Data'!H4))="","",OFFSET('Water Data'!$H$27,0,10*ROW('Water Data'!H4)))</f>
        <v>Yes</v>
      </c>
      <c r="CF10" s="282" t="str">
        <f ca="true">+IF(OFFSET('Water Data'!$H$28,0,10*ROW('Water Data'!H4))="","",OFFSET('Water Data'!$H$28,0,10*ROW('Water Data'!H4)))</f>
        <v>Yes</v>
      </c>
      <c r="CG10" s="282" t="str">
        <f ca="true">+IF(OFFSET('Water Data'!$H$29,0,10*ROW('Water Data'!H4))="","",OFFSET('Water Data'!$H$29,0,10*ROW('Water Data'!H4)))</f>
        <v>Yes</v>
      </c>
      <c r="CH10" s="282" t="str">
        <f ca="true">+IF(OFFSET('Water Data'!$I$27,0,10*ROW('Water Data'!I4))="","",OFFSET('Water Data'!$I$27,0,10*ROW('Water Data'!I4)))</f>
        <v>Yes</v>
      </c>
      <c r="CI10" s="282" t="str">
        <f ca="true">+IF(OFFSET('Water Data'!$I$28,0,10*ROW('Water Data'!I4))="","",OFFSET('Water Data'!$I$28,0,10*ROW('Water Data'!I4)))</f>
        <v>Yes</v>
      </c>
      <c r="CJ10" s="282" t="str">
        <f ca="true">+IF(OFFSET('Water Data'!$I$29,0,10*ROW('Water Data'!I4))="","",OFFSET('Water Data'!$I$29,0,10*ROW('Water Data'!I4)))</f>
        <v>Yes</v>
      </c>
      <c r="CK10" s="282" t="str">
        <f ca="true">+IF(OFFSET('Sanitation Data'!$D$28,0,10*ROW('Sanitation Data'!D4))="","",OFFSET('Sanitation Data'!$D$28,0,10*ROW('Sanitation Data'!D4)))</f>
        <v>Yes</v>
      </c>
      <c r="CL10" s="282" t="str">
        <f ca="true">+IF(OFFSET('Sanitation Data'!$D$29,0,10*ROW('Sanitation Data'!D4))="","",OFFSET('Sanitation Data'!$D$29,0,10*ROW('Sanitation Data'!D4)))</f>
        <v>Yes</v>
      </c>
      <c r="CM10" s="282" t="str">
        <f ca="true">+IF(OFFSET('Sanitation Data'!$D$30,0,10*ROW('Sanitation Data'!D4))="","",OFFSET('Sanitation Data'!$D$30,0,10*ROW('Sanitation Data'!D4)))</f>
        <v>Yes</v>
      </c>
      <c r="CN10" s="282" t="str">
        <f ca="true">+IF(OFFSET('Sanitation Data'!$D$31,0,10*ROW('Sanitation Data'!D4))="","",OFFSET('Sanitation Data'!$D$31,0,10*ROW('Sanitation Data'!D4)))</f>
        <v>Yes</v>
      </c>
      <c r="CO10" s="282" t="str">
        <f ca="true">+IF(OFFSET('Sanitation Data'!$D$32,0,10*ROW('Sanitation Data'!D4))="","",OFFSET('Sanitation Data'!$D$32,0,10*ROW('Sanitation Data'!D4)))</f>
        <v>Yes</v>
      </c>
      <c r="CP10" s="282" t="str">
        <f ca="true">+IF(OFFSET('Sanitation Data'!$E$28,0,10*ROW('Sanitation Data'!E4))="","",OFFSET('Sanitation Data'!$E$28,0,10*ROW('Sanitation Data'!E4)))</f>
        <v>Yes</v>
      </c>
      <c r="CQ10" s="282" t="str">
        <f ca="true">+IF(OFFSET('Sanitation Data'!$E$29,0,10*ROW('Sanitation Data'!E4))="","",OFFSET('Sanitation Data'!$E$29,0,10*ROW('Sanitation Data'!E4)))</f>
        <v>Yes</v>
      </c>
      <c r="CR10" s="282" t="str">
        <f ca="true">+IF(OFFSET('Sanitation Data'!$E$30,0,10*ROW('Sanitation Data'!E4))="","",OFFSET('Sanitation Data'!$E$30,0,10*ROW('Sanitation Data'!E4)))</f>
        <v>Yes</v>
      </c>
      <c r="CS10" s="282" t="str">
        <f ca="true">+IF(OFFSET('Sanitation Data'!$E$31,0,10*ROW('Sanitation Data'!E4))="","",OFFSET('Sanitation Data'!$E$31,0,10*ROW('Sanitation Data'!E4)))</f>
        <v>Yes</v>
      </c>
      <c r="CT10" s="282" t="str">
        <f ca="true">+IF(OFFSET('Sanitation Data'!$E$32,0,10*ROW('Sanitation Data'!E4))="","",OFFSET('Sanitation Data'!$E$32,0,10*ROW('Sanitation Data'!E4)))</f>
        <v>Yes</v>
      </c>
      <c r="CU10" s="282" t="str">
        <f ca="true">+IF(OFFSET('Sanitation Data'!$F$28,0,10*ROW('Sanitation Data'!F4))="","",OFFSET('Sanitation Data'!$F$28,0,10*ROW('Sanitation Data'!F4)))</f>
        <v>Yes</v>
      </c>
      <c r="CV10" s="282" t="str">
        <f ca="true">+IF(OFFSET('Sanitation Data'!$F$29,0,10*ROW('Sanitation Data'!F4))="","",OFFSET('Sanitation Data'!$F$29,0,10*ROW('Sanitation Data'!F4)))</f>
        <v>Yes</v>
      </c>
      <c r="CW10" s="282" t="str">
        <f ca="true">+IF(OFFSET('Sanitation Data'!$F$30,0,10*ROW('Sanitation Data'!F4))="","",OFFSET('Sanitation Data'!$F$30,0,10*ROW('Sanitation Data'!F4)))</f>
        <v>Yes</v>
      </c>
      <c r="CX10" s="282" t="str">
        <f ca="true">+IF(OFFSET('Sanitation Data'!$F$31,0,10*ROW('Sanitation Data'!F4))="","",OFFSET('Sanitation Data'!$F$31,0,10*ROW('Sanitation Data'!F4)))</f>
        <v>Yes</v>
      </c>
      <c r="CY10" s="282" t="str">
        <f ca="true">+IF(OFFSET('Sanitation Data'!$F$32,0,10*ROW('Sanitation Data'!F4))="","",OFFSET('Sanitation Data'!$F$32,0,10*ROW('Sanitation Data'!F4)))</f>
        <v>Yes</v>
      </c>
      <c r="CZ10" s="282" t="str">
        <f ca="true">+IF(OFFSET('Sanitation Data'!$G$28,0,10*ROW('Sanitation Data'!G4))="","",OFFSET('Sanitation Data'!$G$28,0,10*ROW('Sanitation Data'!G4)))</f>
        <v/>
      </c>
      <c r="DA10" s="282" t="str">
        <f ca="true">+IF(OFFSET('Sanitation Data'!$G$29,0,10*ROW('Sanitation Data'!G4))="","",OFFSET('Sanitation Data'!$G$29,0,10*ROW('Sanitation Data'!G4)))</f>
        <v/>
      </c>
      <c r="DB10" s="282" t="str">
        <f ca="true">+IF(OFFSET('Sanitation Data'!$G$30,0,10*ROW('Sanitation Data'!G4))="","",OFFSET('Sanitation Data'!$G$30,0,10*ROW('Sanitation Data'!G4)))</f>
        <v/>
      </c>
      <c r="DC10" s="282" t="str">
        <f ca="true">+IF(OFFSET('Sanitation Data'!$G$31,0,10*ROW('Sanitation Data'!G4))="","",OFFSET('Sanitation Data'!$G$31,0,10*ROW('Sanitation Data'!G4)))</f>
        <v/>
      </c>
      <c r="DD10" s="282" t="str">
        <f ca="true">+IF(OFFSET('Sanitation Data'!$G$32,0,10*ROW('Sanitation Data'!G4))="","",OFFSET('Sanitation Data'!$G$32,0,10*ROW('Sanitation Data'!G4)))</f>
        <v/>
      </c>
      <c r="DE10" s="282" t="str">
        <f ca="true">+IF(OFFSET('Sanitation Data'!$H$28,0,10*ROW('Sanitation Data'!H4))="","",OFFSET('Sanitation Data'!$H$28,0,10*ROW('Sanitation Data'!H4)))</f>
        <v>Yes</v>
      </c>
      <c r="DF10" s="282" t="str">
        <f ca="true">+IF(OFFSET('Sanitation Data'!$H$29,0,10*ROW('Sanitation Data'!H4))="","",OFFSET('Sanitation Data'!$H$29,0,10*ROW('Sanitation Data'!H4)))</f>
        <v>Yes</v>
      </c>
      <c r="DG10" s="282" t="str">
        <f ca="true">+IF(OFFSET('Sanitation Data'!$H$30,0,10*ROW('Sanitation Data'!H4))="","",OFFSET('Sanitation Data'!$H$30,0,10*ROW('Sanitation Data'!H4)))</f>
        <v>Yes</v>
      </c>
      <c r="DH10" s="282" t="str">
        <f ca="true">+IF(OFFSET('Sanitation Data'!$H$31,0,10*ROW('Sanitation Data'!H4))="","",OFFSET('Sanitation Data'!$H$31,0,10*ROW('Sanitation Data'!H4)))</f>
        <v>Yes</v>
      </c>
      <c r="DI10" s="282" t="str">
        <f ca="true">+IF(OFFSET('Sanitation Data'!$H$32,0,10*ROW('Sanitation Data'!H4))="","",OFFSET('Sanitation Data'!$H$32,0,10*ROW('Sanitation Data'!H4)))</f>
        <v>Yes</v>
      </c>
      <c r="DJ10" s="282" t="str">
        <f ca="true">+IF(OFFSET('Sanitation Data'!$I$28,0,10*ROW('Sanitation Data'!I4))="","",OFFSET('Sanitation Data'!$I$28,0,10*ROW('Sanitation Data'!I4)))</f>
        <v>Yes</v>
      </c>
      <c r="DK10" s="282" t="str">
        <f ca="true">+IF(OFFSET('Sanitation Data'!$I$29,0,10*ROW('Sanitation Data'!I4))="","",OFFSET('Sanitation Data'!$I$29,0,10*ROW('Sanitation Data'!I4)))</f>
        <v>Yes</v>
      </c>
      <c r="DL10" s="282" t="str">
        <f ca="true">+IF(OFFSET('Sanitation Data'!$I$30,0,10*ROW('Sanitation Data'!I4))="","",OFFSET('Sanitation Data'!$I$30,0,10*ROW('Sanitation Data'!I4)))</f>
        <v>Yes</v>
      </c>
      <c r="DM10" s="282" t="str">
        <f ca="true">+IF(OFFSET('Sanitation Data'!$I$31,0,10*ROW('Sanitation Data'!I4))="","",OFFSET('Sanitation Data'!$I$31,0,10*ROW('Sanitation Data'!I4)))</f>
        <v>Yes</v>
      </c>
      <c r="DN10" s="282" t="str">
        <f ca="true">+IF(OFFSET('Sanitation Data'!$I$32,0,10*ROW('Sanitation Data'!I4))="","",OFFSET('Sanitation Data'!$I$32,0,10*ROW('Sanitation Data'!I4)))</f>
        <v>Yes</v>
      </c>
      <c r="DO10" s="282" t="str">
        <f ca="true">+IF(OFFSET('Hygiene Data'!$D$11,0,10*ROW('Hygiene Data'!D4))="","",OFFSET('Hygiene Data'!$D$11,0,10*ROW('Hygiene Data'!D4)))</f>
        <v>Yes</v>
      </c>
      <c r="DP10" s="282" t="str">
        <f ca="true">+IF(OFFSET('Hygiene Data'!$D$12,0,10*ROW('Hygiene Data'!D4))="","",OFFSET('Hygiene Data'!$D$12,0,10*ROW('Hygiene Data'!D4)))</f>
        <v>Yes</v>
      </c>
      <c r="DQ10" s="282" t="str">
        <f ca="true">+IF(OFFSET('Hygiene Data'!$D$13,0,10*ROW('Hygiene Data'!D4))="","",OFFSET('Hygiene Data'!$D$13,0,10*ROW('Hygiene Data'!D4)))</f>
        <v>Yes</v>
      </c>
      <c r="DR10" s="282" t="str">
        <f ca="true">+IF(OFFSET('Hygiene Data'!$E$11,0,10*ROW('Hygiene Data'!E4))="","",OFFSET('Hygiene Data'!$E$11,0,10*ROW('Hygiene Data'!E4)))</f>
        <v>Yes</v>
      </c>
      <c r="DS10" s="282" t="str">
        <f ca="true">+IF(OFFSET('Hygiene Data'!$E$12,0,10*ROW('Hygiene Data'!E4))="","",OFFSET('Hygiene Data'!$E$12,0,10*ROW('Hygiene Data'!E4)))</f>
        <v>Yes</v>
      </c>
      <c r="DT10" s="282" t="str">
        <f ca="true">+IF(OFFSET('Hygiene Data'!$E$13,0,10*ROW('Hygiene Data'!E4))="","",OFFSET('Hygiene Data'!$E$13,0,10*ROW('Hygiene Data'!E4)))</f>
        <v>Yes</v>
      </c>
      <c r="DU10" s="282" t="str">
        <f ca="true">+IF(OFFSET('Hygiene Data'!$F$11,0,10*ROW('Hygiene Data'!F4))="","",OFFSET('Hygiene Data'!$F$11,0,10*ROW('Hygiene Data'!F4)))</f>
        <v>Yes</v>
      </c>
      <c r="DV10" s="282" t="str">
        <f ca="true">+IF(OFFSET('Hygiene Data'!$F$12,0,10*ROW('Hygiene Data'!F4))="","",OFFSET('Hygiene Data'!$F$12,0,10*ROW('Hygiene Data'!F4)))</f>
        <v>Yes</v>
      </c>
      <c r="DW10" s="282" t="str">
        <f ca="true">+IF(OFFSET('Hygiene Data'!$F$13,0,10*ROW('Hygiene Data'!F4))="","",OFFSET('Hygiene Data'!$F$13,0,10*ROW('Hygiene Data'!F4)))</f>
        <v>Yes</v>
      </c>
      <c r="DX10" s="282" t="str">
        <f ca="true">+IF(OFFSET('Hygiene Data'!$G$11,0,10*ROW('Hygiene Data'!G4))="","",OFFSET('Hygiene Data'!$G$11,0,10*ROW('Hygiene Data'!G4)))</f>
        <v/>
      </c>
      <c r="DY10" s="282" t="str">
        <f ca="true">+IF(OFFSET('Hygiene Data'!$G$12,0,10*ROW('Hygiene Data'!G4))="","",OFFSET('Hygiene Data'!$G$12,0,10*ROW('Hygiene Data'!G4)))</f>
        <v/>
      </c>
      <c r="DZ10" s="282" t="str">
        <f ca="true">+IF(OFFSET('Hygiene Data'!$G$13,0,10*ROW('Hygiene Data'!G4))="","",OFFSET('Hygiene Data'!$G$13,0,10*ROW('Hygiene Data'!G4)))</f>
        <v/>
      </c>
      <c r="EA10" s="282" t="str">
        <f ca="true">+IF(OFFSET('Hygiene Data'!$H$11,0,10*ROW('Hygiene Data'!H4))="","",OFFSET('Hygiene Data'!$H$11,0,10*ROW('Hygiene Data'!H4)))</f>
        <v>Yes</v>
      </c>
      <c r="EB10" s="282" t="str">
        <f ca="true">+IF(OFFSET('Hygiene Data'!$H$12,0,10*ROW('Hygiene Data'!H4))="","",OFFSET('Hygiene Data'!$H$12,0,10*ROW('Hygiene Data'!H4)))</f>
        <v>Yes</v>
      </c>
      <c r="EC10" s="282" t="str">
        <f ca="true">+IF(OFFSET('Hygiene Data'!$H$13,0,10*ROW('Hygiene Data'!H4))="","",OFFSET('Hygiene Data'!$H$13,0,10*ROW('Hygiene Data'!H4)))</f>
        <v>Yes</v>
      </c>
      <c r="ED10" s="282" t="str">
        <f ca="true">+IF(OFFSET('Hygiene Data'!$I$11,0,10*ROW('Hygiene Data'!I4))="","",OFFSET('Hygiene Data'!$I$11,0,10*ROW('Hygiene Data'!I4)))</f>
        <v>Yes</v>
      </c>
      <c r="EE10" s="282" t="str">
        <f ca="true">+IF(OFFSET('Hygiene Data'!$I$12,0,10*ROW('Hygiene Data'!I4))="","",OFFSET('Hygiene Data'!$I$12,0,10*ROW('Hygiene Data'!I4)))</f>
        <v>Yes</v>
      </c>
      <c r="EF10" s="282" t="str">
        <f ca="true">+IF(OFFSET('Hygiene Data'!$I$13,0,10*ROW('Hygiene Data'!I4))="","",OFFSET('Hygiene Data'!$I$13,0,10*ROW('Hygiene Data'!I4)))</f>
        <v>Yes</v>
      </c>
    </row>
    <row xmlns:x14ac="http://schemas.microsoft.com/office/spreadsheetml/2009/9/ac" r="11" x14ac:dyDescent="0.2">
      <c r="A11" s="35" t="str">
        <f ca="true">+IF(OFFSET('Water Data'!$B$2,0,10*ROW('Water Data'!E5))="","",OFFSET('Water Data'!$B$2,0,10*ROW('Water Data'!E5)))</f>
        <v>NGA_2021_NORM</v>
      </c>
      <c r="B11" s="35" t="str">
        <f ca="true">+IF(OFFSET('Water Data'!$C$2,0,10*ROW('Water Data'!F5))="","",OFFSET('Water Data'!$C$2,0,10*ROW('Water Data'!F5)))</f>
        <v>Survey</v>
      </c>
      <c r="C11" s="338">
        <f t="shared" ca="true" si="0"/>
        <v>2021</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65.476190000000003</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55.555550000000004</v>
      </c>
      <c r="F11" s="91">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37.351190000000003</v>
      </c>
      <c r="G11" s="91">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79.139070000000004</v>
      </c>
      <c r="H11" s="91">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74.503304999999983</v>
      </c>
      <c r="I11" s="91">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53.145699999999998</v>
      </c>
      <c r="J11" s="91">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59.631729999999997</v>
      </c>
      <c r="K11" s="91">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47.45042999999999</v>
      </c>
      <c r="L11" s="91">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30.594899999999999</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63.093710000000002</v>
      </c>
      <c r="Q11" s="91">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52.503209999999996</v>
      </c>
      <c r="R11" s="91">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34.72401</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73.580790000000007</v>
      </c>
      <c r="T11" s="91">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65.938865000000007</v>
      </c>
      <c r="U11" s="91">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46.288209999999999</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61.160710000000002</v>
      </c>
      <c r="W11" s="92">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53.819440000000007</v>
      </c>
      <c r="X11" s="92">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38.988100000000003</v>
      </c>
      <c r="Y11" s="92">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53.81944</v>
      </c>
      <c r="Z11" s="92">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38.988100000000003</v>
      </c>
      <c r="AA11" s="92">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79.966880000000003</v>
      </c>
      <c r="AB11" s="92">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73.013239999999996</v>
      </c>
      <c r="AC11" s="92">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58.609270000000002</v>
      </c>
      <c r="AD11" s="92">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73.013249999999999</v>
      </c>
      <c r="AE11" s="92">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58.609270000000002</v>
      </c>
      <c r="AF11" s="92">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53.116149999999998</v>
      </c>
      <c r="AG11" s="92">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45.609070000000003</v>
      </c>
      <c r="AH11" s="92">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30.594899999999999</v>
      </c>
      <c r="AI11" s="92">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45.609070000000003</v>
      </c>
      <c r="AJ11" s="92">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30.594899999999999</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58.023110000000003</v>
      </c>
      <c r="AQ11" s="92">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50.834399999999995</v>
      </c>
      <c r="AR11" s="92">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36.777920000000002</v>
      </c>
      <c r="AS11" s="92">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50.834400000000002</v>
      </c>
      <c r="AT11" s="92">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36.777920000000002</v>
      </c>
      <c r="AU11" s="9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71.834059999999994</v>
      </c>
      <c r="AV11" s="92">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63.973799999999997</v>
      </c>
      <c r="AW11" s="92">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46.506549999999997</v>
      </c>
      <c r="AX11" s="92">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63.973799999999997</v>
      </c>
      <c r="AY11" s="92">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46.506549999999997</v>
      </c>
      <c r="AZ11" s="9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49.503970000000002</v>
      </c>
      <c r="BA11" s="93">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45.03969</v>
      </c>
      <c r="BB11" s="93">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32.440480000000001</v>
      </c>
      <c r="BC11" s="93">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70.529799999999994</v>
      </c>
      <c r="BD11" s="93">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65.066230000000004</v>
      </c>
      <c r="BE11" s="93">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49.33775</v>
      </c>
      <c r="BF11" s="93">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40.509920000000001</v>
      </c>
      <c r="BG11" s="93">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36.473079999999996</v>
      </c>
      <c r="BH11" s="93">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25.21246</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45.69961</v>
      </c>
      <c r="BM11" s="93">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41.399230000000003</v>
      </c>
      <c r="BN11" s="93">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29.26829</v>
      </c>
      <c r="BO11" s="93">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62.445410000000003</v>
      </c>
      <c r="BP11" s="93">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57.423580000000001</v>
      </c>
      <c r="BQ11" s="93">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43.231439999999999</v>
      </c>
      <c r="BR11" s="282"/>
      <c r="BS11" s="282" t="str">
        <f ca="true">+IF(OFFSET('Water Data'!$D$27,0,10*ROW('Water Data'!D5))="","",OFFSET('Water Data'!$D$27,0,10*ROW('Water Data'!D5)))</f>
        <v>Yes</v>
      </c>
      <c r="BT11" s="282" t="str">
        <f ca="true">+IF(OFFSET('Water Data'!$D$28,0,10*ROW('Water Data'!D5))="","",OFFSET('Water Data'!$D$28,0,10*ROW('Water Data'!D5)))</f>
        <v>Yes</v>
      </c>
      <c r="BU11" s="282" t="str">
        <f ca="true">+IF(OFFSET('Water Data'!$D$29,0,10*ROW('Water Data'!D5))="","",OFFSET('Water Data'!$D$29,0,10*ROW('Water Data'!D5)))</f>
        <v>Yes</v>
      </c>
      <c r="BV11" s="282" t="str">
        <f ca="true">+IF(OFFSET('Water Data'!$E$27,0,10*ROW('Water Data'!E5))="","",OFFSET('Water Data'!$E$27,0,10*ROW('Water Data'!E5)))</f>
        <v>Yes</v>
      </c>
      <c r="BW11" s="282" t="str">
        <f ca="true">+IF(OFFSET('Water Data'!$E$28,0,10*ROW('Water Data'!E5))="","",OFFSET('Water Data'!$E$28,0,10*ROW('Water Data'!E5)))</f>
        <v>Yes</v>
      </c>
      <c r="BX11" s="282" t="str">
        <f ca="true">+IF(OFFSET('Water Data'!$E$29,0,10*ROW('Water Data'!E5))="","",OFFSET('Water Data'!$E$29,0,10*ROW('Water Data'!E5)))</f>
        <v>Yes</v>
      </c>
      <c r="BY11" s="282" t="str">
        <f ca="true">+IF(OFFSET('Water Data'!$F$27,0,10*ROW('Water Data'!F5))="","",OFFSET('Water Data'!$F$27,0,10*ROW('Water Data'!F5)))</f>
        <v>Yes</v>
      </c>
      <c r="BZ11" s="282" t="str">
        <f ca="true">+IF(OFFSET('Water Data'!$F$28,0,10*ROW('Water Data'!F5))="","",OFFSET('Water Data'!$F$28,0,10*ROW('Water Data'!F5)))</f>
        <v>Yes</v>
      </c>
      <c r="CA11" s="282" t="str">
        <f ca="true">+IF(OFFSET('Water Data'!$F$29,0,10*ROW('Water Data'!F5))="","",OFFSET('Water Data'!$F$29,0,10*ROW('Water Data'!F5)))</f>
        <v>Yes</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Yes</v>
      </c>
      <c r="CF11" s="282" t="str">
        <f ca="true">+IF(OFFSET('Water Data'!$H$28,0,10*ROW('Water Data'!H5))="","",OFFSET('Water Data'!$H$28,0,10*ROW('Water Data'!H5)))</f>
        <v>Yes</v>
      </c>
      <c r="CG11" s="282" t="str">
        <f ca="true">+IF(OFFSET('Water Data'!$H$29,0,10*ROW('Water Data'!H5))="","",OFFSET('Water Data'!$H$29,0,10*ROW('Water Data'!H5)))</f>
        <v>Yes</v>
      </c>
      <c r="CH11" s="282" t="str">
        <f ca="true">+IF(OFFSET('Water Data'!$I$27,0,10*ROW('Water Data'!I5))="","",OFFSET('Water Data'!$I$27,0,10*ROW('Water Data'!I5)))</f>
        <v>Yes</v>
      </c>
      <c r="CI11" s="282" t="str">
        <f ca="true">+IF(OFFSET('Water Data'!$I$28,0,10*ROW('Water Data'!I5))="","",OFFSET('Water Data'!$I$28,0,10*ROW('Water Data'!I5)))</f>
        <v>Yes</v>
      </c>
      <c r="CJ11" s="282" t="str">
        <f ca="true">+IF(OFFSET('Water Data'!$I$29,0,10*ROW('Water Data'!I5))="","",OFFSET('Water Data'!$I$29,0,10*ROW('Water Data'!I5)))</f>
        <v>Yes</v>
      </c>
      <c r="CK11" s="282" t="str">
        <f ca="true">+IF(OFFSET('Sanitation Data'!$D$28,0,10*ROW('Sanitation Data'!D5))="","",OFFSET('Sanitation Data'!$D$28,0,10*ROW('Sanitation Data'!D5)))</f>
        <v>Yes</v>
      </c>
      <c r="CL11" s="282" t="str">
        <f ca="true">+IF(OFFSET('Sanitation Data'!$D$29,0,10*ROW('Sanitation Data'!D5))="","",OFFSET('Sanitation Data'!$D$29,0,10*ROW('Sanitation Data'!D5)))</f>
        <v>Yes</v>
      </c>
      <c r="CM11" s="282" t="str">
        <f ca="true">+IF(OFFSET('Sanitation Data'!$D$30,0,10*ROW('Sanitation Data'!D5))="","",OFFSET('Sanitation Data'!$D$30,0,10*ROW('Sanitation Data'!D5)))</f>
        <v>Yes</v>
      </c>
      <c r="CN11" s="282" t="str">
        <f ca="true">+IF(OFFSET('Sanitation Data'!$D$31,0,10*ROW('Sanitation Data'!D5))="","",OFFSET('Sanitation Data'!$D$31,0,10*ROW('Sanitation Data'!D5)))</f>
        <v>Yes</v>
      </c>
      <c r="CO11" s="282" t="str">
        <f ca="true">+IF(OFFSET('Sanitation Data'!$D$32,0,10*ROW('Sanitation Data'!D5))="","",OFFSET('Sanitation Data'!$D$32,0,10*ROW('Sanitation Data'!D5)))</f>
        <v>Yes</v>
      </c>
      <c r="CP11" s="282" t="str">
        <f ca="true">+IF(OFFSET('Sanitation Data'!$E$28,0,10*ROW('Sanitation Data'!E5))="","",OFFSET('Sanitation Data'!$E$28,0,10*ROW('Sanitation Data'!E5)))</f>
        <v>Yes</v>
      </c>
      <c r="CQ11" s="282" t="str">
        <f ca="true">+IF(OFFSET('Sanitation Data'!$E$29,0,10*ROW('Sanitation Data'!E5))="","",OFFSET('Sanitation Data'!$E$29,0,10*ROW('Sanitation Data'!E5)))</f>
        <v>Yes</v>
      </c>
      <c r="CR11" s="282" t="str">
        <f ca="true">+IF(OFFSET('Sanitation Data'!$E$30,0,10*ROW('Sanitation Data'!E5))="","",OFFSET('Sanitation Data'!$E$30,0,10*ROW('Sanitation Data'!E5)))</f>
        <v>Yes</v>
      </c>
      <c r="CS11" s="282" t="str">
        <f ca="true">+IF(OFFSET('Sanitation Data'!$E$31,0,10*ROW('Sanitation Data'!E5))="","",OFFSET('Sanitation Data'!$E$31,0,10*ROW('Sanitation Data'!E5)))</f>
        <v>Yes</v>
      </c>
      <c r="CT11" s="282" t="str">
        <f ca="true">+IF(OFFSET('Sanitation Data'!$E$32,0,10*ROW('Sanitation Data'!E5))="","",OFFSET('Sanitation Data'!$E$32,0,10*ROW('Sanitation Data'!E5)))</f>
        <v>Yes</v>
      </c>
      <c r="CU11" s="282" t="str">
        <f ca="true">+IF(OFFSET('Sanitation Data'!$F$28,0,10*ROW('Sanitation Data'!F5))="","",OFFSET('Sanitation Data'!$F$28,0,10*ROW('Sanitation Data'!F5)))</f>
        <v>Yes</v>
      </c>
      <c r="CV11" s="282" t="str">
        <f ca="true">+IF(OFFSET('Sanitation Data'!$F$29,0,10*ROW('Sanitation Data'!F5))="","",OFFSET('Sanitation Data'!$F$29,0,10*ROW('Sanitation Data'!F5)))</f>
        <v>Yes</v>
      </c>
      <c r="CW11" s="282" t="str">
        <f ca="true">+IF(OFFSET('Sanitation Data'!$F$30,0,10*ROW('Sanitation Data'!F5))="","",OFFSET('Sanitation Data'!$F$30,0,10*ROW('Sanitation Data'!F5)))</f>
        <v>Yes</v>
      </c>
      <c r="CX11" s="282" t="str">
        <f ca="true">+IF(OFFSET('Sanitation Data'!$F$31,0,10*ROW('Sanitation Data'!F5))="","",OFFSET('Sanitation Data'!$F$31,0,10*ROW('Sanitation Data'!F5)))</f>
        <v>Yes</v>
      </c>
      <c r="CY11" s="282" t="str">
        <f ca="true">+IF(OFFSET('Sanitation Data'!$F$32,0,10*ROW('Sanitation Data'!F5))="","",OFFSET('Sanitation Data'!$F$32,0,10*ROW('Sanitation Data'!F5)))</f>
        <v>Yes</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Yes</v>
      </c>
      <c r="DF11" s="282" t="str">
        <f ca="true">+IF(OFFSET('Sanitation Data'!$H$29,0,10*ROW('Sanitation Data'!H5))="","",OFFSET('Sanitation Data'!$H$29,0,10*ROW('Sanitation Data'!H5)))</f>
        <v>Yes</v>
      </c>
      <c r="DG11" s="282" t="str">
        <f ca="true">+IF(OFFSET('Sanitation Data'!$H$30,0,10*ROW('Sanitation Data'!H5))="","",OFFSET('Sanitation Data'!$H$30,0,10*ROW('Sanitation Data'!H5)))</f>
        <v>Yes</v>
      </c>
      <c r="DH11" s="282" t="str">
        <f ca="true">+IF(OFFSET('Sanitation Data'!$H$31,0,10*ROW('Sanitation Data'!H5))="","",OFFSET('Sanitation Data'!$H$31,0,10*ROW('Sanitation Data'!H5)))</f>
        <v>Yes</v>
      </c>
      <c r="DI11" s="282" t="str">
        <f ca="true">+IF(OFFSET('Sanitation Data'!$H$32,0,10*ROW('Sanitation Data'!H5))="","",OFFSET('Sanitation Data'!$H$32,0,10*ROW('Sanitation Data'!H5)))</f>
        <v>Yes</v>
      </c>
      <c r="DJ11" s="282" t="str">
        <f ca="true">+IF(OFFSET('Sanitation Data'!$I$28,0,10*ROW('Sanitation Data'!I5))="","",OFFSET('Sanitation Data'!$I$28,0,10*ROW('Sanitation Data'!I5)))</f>
        <v>Yes</v>
      </c>
      <c r="DK11" s="282" t="str">
        <f ca="true">+IF(OFFSET('Sanitation Data'!$I$29,0,10*ROW('Sanitation Data'!I5))="","",OFFSET('Sanitation Data'!$I$29,0,10*ROW('Sanitation Data'!I5)))</f>
        <v>Yes</v>
      </c>
      <c r="DL11" s="282" t="str">
        <f ca="true">+IF(OFFSET('Sanitation Data'!$I$30,0,10*ROW('Sanitation Data'!I5))="","",OFFSET('Sanitation Data'!$I$30,0,10*ROW('Sanitation Data'!I5)))</f>
        <v>Yes</v>
      </c>
      <c r="DM11" s="282" t="str">
        <f ca="true">+IF(OFFSET('Sanitation Data'!$I$31,0,10*ROW('Sanitation Data'!I5))="","",OFFSET('Sanitation Data'!$I$31,0,10*ROW('Sanitation Data'!I5)))</f>
        <v>Yes</v>
      </c>
      <c r="DN11" s="282" t="str">
        <f ca="true">+IF(OFFSET('Sanitation Data'!$I$32,0,10*ROW('Sanitation Data'!I5))="","",OFFSET('Sanitation Data'!$I$32,0,10*ROW('Sanitation Data'!I5)))</f>
        <v>Yes</v>
      </c>
      <c r="DO11" s="282" t="str">
        <f ca="true">+IF(OFFSET('Hygiene Data'!$D$11,0,10*ROW('Hygiene Data'!D5))="","",OFFSET('Hygiene Data'!$D$11,0,10*ROW('Hygiene Data'!D5)))</f>
        <v>Yes</v>
      </c>
      <c r="DP11" s="282" t="str">
        <f ca="true">+IF(OFFSET('Hygiene Data'!$D$12,0,10*ROW('Hygiene Data'!D5))="","",OFFSET('Hygiene Data'!$D$12,0,10*ROW('Hygiene Data'!D5)))</f>
        <v>Yes</v>
      </c>
      <c r="DQ11" s="282" t="str">
        <f ca="true">+IF(OFFSET('Hygiene Data'!$D$13,0,10*ROW('Hygiene Data'!D5))="","",OFFSET('Hygiene Data'!$D$13,0,10*ROW('Hygiene Data'!D5)))</f>
        <v>Yes</v>
      </c>
      <c r="DR11" s="282" t="str">
        <f ca="true">+IF(OFFSET('Hygiene Data'!$E$11,0,10*ROW('Hygiene Data'!E5))="","",OFFSET('Hygiene Data'!$E$11,0,10*ROW('Hygiene Data'!E5)))</f>
        <v>Yes</v>
      </c>
      <c r="DS11" s="282" t="str">
        <f ca="true">+IF(OFFSET('Hygiene Data'!$E$12,0,10*ROW('Hygiene Data'!E5))="","",OFFSET('Hygiene Data'!$E$12,0,10*ROW('Hygiene Data'!E5)))</f>
        <v>Yes</v>
      </c>
      <c r="DT11" s="282" t="str">
        <f ca="true">+IF(OFFSET('Hygiene Data'!$E$13,0,10*ROW('Hygiene Data'!E5))="","",OFFSET('Hygiene Data'!$E$13,0,10*ROW('Hygiene Data'!E5)))</f>
        <v>Yes</v>
      </c>
      <c r="DU11" s="282" t="str">
        <f ca="true">+IF(OFFSET('Hygiene Data'!$F$11,0,10*ROW('Hygiene Data'!F5))="","",OFFSET('Hygiene Data'!$F$11,0,10*ROW('Hygiene Data'!F5)))</f>
        <v>Yes</v>
      </c>
      <c r="DV11" s="282" t="str">
        <f ca="true">+IF(OFFSET('Hygiene Data'!$F$12,0,10*ROW('Hygiene Data'!F5))="","",OFFSET('Hygiene Data'!$F$12,0,10*ROW('Hygiene Data'!F5)))</f>
        <v>Yes</v>
      </c>
      <c r="DW11" s="282" t="str">
        <f ca="true">+IF(OFFSET('Hygiene Data'!$F$13,0,10*ROW('Hygiene Data'!F5))="","",OFFSET('Hygiene Data'!$F$13,0,10*ROW('Hygiene Data'!F5)))</f>
        <v>Yes</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Yes</v>
      </c>
      <c r="EB11" s="282" t="str">
        <f ca="true">+IF(OFFSET('Hygiene Data'!$H$12,0,10*ROW('Hygiene Data'!H5))="","",OFFSET('Hygiene Data'!$H$12,0,10*ROW('Hygiene Data'!H5)))</f>
        <v>Yes</v>
      </c>
      <c r="EC11" s="282" t="str">
        <f ca="true">+IF(OFFSET('Hygiene Data'!$H$13,0,10*ROW('Hygiene Data'!H5))="","",OFFSET('Hygiene Data'!$H$13,0,10*ROW('Hygiene Data'!H5)))</f>
        <v>Yes</v>
      </c>
      <c r="ED11" s="282" t="str">
        <f ca="true">+IF(OFFSET('Hygiene Data'!$I$11,0,10*ROW('Hygiene Data'!I5))="","",OFFSET('Hygiene Data'!$I$11,0,10*ROW('Hygiene Data'!I5)))</f>
        <v>Yes</v>
      </c>
      <c r="EE11" s="282" t="str">
        <f ca="true">+IF(OFFSET('Hygiene Data'!$I$12,0,10*ROW('Hygiene Data'!I5))="","",OFFSET('Hygiene Data'!$I$12,0,10*ROW('Hygiene Data'!I5)))</f>
        <v>Yes</v>
      </c>
      <c r="EF11" s="282" t="str">
        <f ca="true">+IF(OFFSET('Hygiene Data'!$I$13,0,10*ROW('Hygiene Data'!I5))="","",OFFSET('Hygiene Data'!$I$13,0,10*ROW('Hygiene Data'!I5)))</f>
        <v>Yes</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8"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2"/>
      <c r="BS12" s="282" t="str">
        <f ca="true">+IF(OFFSET('Water Data'!$D$27,0,10*ROW('Water Data'!D6))="","",OFFSET('Water Data'!$D$27,0,10*ROW('Water Data'!D6)))</f>
        <v/>
      </c>
      <c r="BT12" s="282" t="str">
        <f ca="true">+IF(OFFSET('Water Data'!$D$28,0,10*ROW('Water Data'!D6))="","",OFFSET('Water Data'!$D$28,0,10*ROW('Water Data'!D6)))</f>
        <v/>
      </c>
      <c r="BU12" s="282" t="str">
        <f ca="true">+IF(OFFSET('Water Data'!$D$29,0,10*ROW('Water Data'!D6))="","",OFFSET('Water Data'!$D$29,0,10*ROW('Water Data'!D6)))</f>
        <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
      </c>
      <c r="CA12" s="282" t="str">
        <f ca="true">+IF(OFFSET('Water Data'!$F$29,0,10*ROW('Water Data'!F6))="","",OFFSET('Water Data'!$F$29,0,10*ROW('Water Data'!F6)))</f>
        <v/>
      </c>
      <c r="CB12" s="282" t="str">
        <f ca="true">+IF(OFFSET('Water Data'!$G$27,0,10*ROW('Water Data'!G6))="","",OFFSET('Water Data'!$G$27,0,10*ROW('Water Data'!G6)))</f>
        <v/>
      </c>
      <c r="CC12" s="282" t="str">
        <f ca="true">+IF(OFFSET('Water Data'!$G$28,0,10*ROW('Water Data'!G6))="","",OFFSET('Water Data'!$G$28,0,10*ROW('Water Data'!G6)))</f>
        <v/>
      </c>
      <c r="CD12" s="282" t="str">
        <f ca="true">+IF(OFFSET('Water Data'!$G$29,0,10*ROW('Water Data'!G6))="","",OFFSET('Water Data'!$G$29,0,10*ROW('Water Data'!G6)))</f>
        <v/>
      </c>
      <c r="CE12" s="282" t="str">
        <f ca="true">+IF(OFFSET('Water Data'!$H$27,0,10*ROW('Water Data'!H6))="","",OFFSET('Water Data'!$H$27,0,10*ROW('Water Data'!H6)))</f>
        <v/>
      </c>
      <c r="CF12" s="282" t="str">
        <f ca="true">+IF(OFFSET('Water Data'!$H$28,0,10*ROW('Water Data'!H6))="","",OFFSET('Water Data'!$H$28,0,10*ROW('Water Data'!H6)))</f>
        <v/>
      </c>
      <c r="CG12" s="282" t="str">
        <f ca="true">+IF(OFFSET('Water Data'!$H$29,0,10*ROW('Water Data'!H6))="","",OFFSET('Water Data'!$H$29,0,10*ROW('Water Data'!H6)))</f>
        <v/>
      </c>
      <c r="CH12" s="282" t="str">
        <f ca="true">+IF(OFFSET('Water Data'!$I$27,0,10*ROW('Water Data'!I6))="","",OFFSET('Water Data'!$I$27,0,10*ROW('Water Data'!I6)))</f>
        <v/>
      </c>
      <c r="CI12" s="282" t="str">
        <f ca="true">+IF(OFFSET('Water Data'!$I$28,0,10*ROW('Water Data'!I6))="","",OFFSET('Water Data'!$I$28,0,10*ROW('Water Data'!I6)))</f>
        <v/>
      </c>
      <c r="CJ12" s="282" t="str">
        <f ca="true">+IF(OFFSET('Water Data'!$I$29,0,10*ROW('Water Data'!I6))="","",OFFSET('Water Data'!$I$29,0,10*ROW('Water Data'!I6)))</f>
        <v/>
      </c>
      <c r="CK12" s="282" t="str">
        <f ca="true">+IF(OFFSET('Sanitation Data'!$D$28,0,10*ROW('Sanitation Data'!D6))="","",OFFSET('Sanitation Data'!$D$28,0,10*ROW('Sanitation Data'!D6)))</f>
        <v/>
      </c>
      <c r="CL12" s="282" t="str">
        <f ca="true">+IF(OFFSET('Sanitation Data'!$D$29,0,10*ROW('Sanitation Data'!D6))="","",OFFSET('Sanitation Data'!$D$29,0,10*ROW('Sanitation Data'!D6)))</f>
        <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
      </c>
      <c r="CW12" s="282" t="str">
        <f ca="true">+IF(OFFSET('Sanitation Data'!$F$30,0,10*ROW('Sanitation Data'!F6))="","",OFFSET('Sanitation Data'!$F$30,0,10*ROW('Sanitation Data'!F6)))</f>
        <v/>
      </c>
      <c r="CX12" s="282" t="str">
        <f ca="true">+IF(OFFSET('Sanitation Data'!$F$31,0,10*ROW('Sanitation Data'!F6))="","",OFFSET('Sanitation Data'!$F$31,0,10*ROW('Sanitation Data'!F6)))</f>
        <v/>
      </c>
      <c r="CY12" s="282" t="str">
        <f ca="true">+IF(OFFSET('Sanitation Data'!$F$32,0,10*ROW('Sanitation Data'!F6))="","",OFFSET('Sanitation Data'!$F$32,0,10*ROW('Sanitation Data'!F6)))</f>
        <v/>
      </c>
      <c r="CZ12" s="282" t="str">
        <f ca="true">+IF(OFFSET('Sanitation Data'!$G$28,0,10*ROW('Sanitation Data'!G6))="","",OFFSET('Sanitation Data'!$G$28,0,10*ROW('Sanitation Data'!G6)))</f>
        <v/>
      </c>
      <c r="DA12" s="282" t="str">
        <f ca="true">+IF(OFFSET('Sanitation Data'!$G$29,0,10*ROW('Sanitation Data'!G6))="","",OFFSET('Sanitation Data'!$G$29,0,10*ROW('Sanitation Data'!G6)))</f>
        <v/>
      </c>
      <c r="DB12" s="282" t="str">
        <f ca="true">+IF(OFFSET('Sanitation Data'!$G$30,0,10*ROW('Sanitation Data'!G6))="","",OFFSET('Sanitation Data'!$G$30,0,10*ROW('Sanitation Data'!G6)))</f>
        <v/>
      </c>
      <c r="DC12" s="282" t="str">
        <f ca="true">+IF(OFFSET('Sanitation Data'!$G$31,0,10*ROW('Sanitation Data'!G6))="","",OFFSET('Sanitation Data'!$G$31,0,10*ROW('Sanitation Data'!G6)))</f>
        <v/>
      </c>
      <c r="DD12" s="282" t="str">
        <f ca="true">+IF(OFFSET('Sanitation Data'!$G$32,0,10*ROW('Sanitation Data'!G6))="","",OFFSET('Sanitation Data'!$G$32,0,10*ROW('Sanitation Data'!G6)))</f>
        <v/>
      </c>
      <c r="DE12" s="282" t="str">
        <f ca="true">+IF(OFFSET('Sanitation Data'!$H$28,0,10*ROW('Sanitation Data'!H6))="","",OFFSET('Sanitation Data'!$H$28,0,10*ROW('Sanitation Data'!H6)))</f>
        <v/>
      </c>
      <c r="DF12" s="282" t="str">
        <f ca="true">+IF(OFFSET('Sanitation Data'!$H$29,0,10*ROW('Sanitation Data'!H6))="","",OFFSET('Sanitation Data'!$H$29,0,10*ROW('Sanitation Data'!H6)))</f>
        <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
      </c>
      <c r="DJ12" s="282" t="str">
        <f ca="true">+IF(OFFSET('Sanitation Data'!$I$28,0,10*ROW('Sanitation Data'!I6))="","",OFFSET('Sanitation Data'!$I$28,0,10*ROW('Sanitation Data'!I6)))</f>
        <v/>
      </c>
      <c r="DK12" s="282" t="str">
        <f ca="true">+IF(OFFSET('Sanitation Data'!$I$29,0,10*ROW('Sanitation Data'!I6))="","",OFFSET('Sanitation Data'!$I$29,0,10*ROW('Sanitation Data'!I6)))</f>
        <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
      </c>
      <c r="DO12" s="282" t="str">
        <f ca="true">+IF(OFFSET('Hygiene Data'!$D$11,0,10*ROW('Hygiene Data'!D6))="","",OFFSET('Hygiene Data'!$D$11,0,10*ROW('Hygiene Data'!D6)))</f>
        <v/>
      </c>
      <c r="DP12" s="282" t="str">
        <f ca="true">+IF(OFFSET('Hygiene Data'!$D$12,0,10*ROW('Hygiene Data'!D6))="","",OFFSET('Hygiene Data'!$D$12,0,10*ROW('Hygiene Data'!D6)))</f>
        <v/>
      </c>
      <c r="DQ12" s="282" t="str">
        <f ca="true">+IF(OFFSET('Hygiene Data'!$D$13,0,10*ROW('Hygiene Data'!D6))="","",OFFSET('Hygiene Data'!$D$13,0,10*ROW('Hygiene Data'!D6)))</f>
        <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
      </c>
      <c r="DX12" s="282" t="str">
        <f ca="true">+IF(OFFSET('Hygiene Data'!$G$11,0,10*ROW('Hygiene Data'!G6))="","",OFFSET('Hygiene Data'!$G$11,0,10*ROW('Hygiene Data'!G6)))</f>
        <v/>
      </c>
      <c r="DY12" s="282" t="str">
        <f ca="true">+IF(OFFSET('Hygiene Data'!$G$12,0,10*ROW('Hygiene Data'!G6))="","",OFFSET('Hygiene Data'!$G$12,0,10*ROW('Hygiene Data'!G6)))</f>
        <v/>
      </c>
      <c r="DZ12" s="282" t="str">
        <f ca="true">+IF(OFFSET('Hygiene Data'!$G$13,0,10*ROW('Hygiene Data'!G6))="","",OFFSET('Hygiene Data'!$G$13,0,10*ROW('Hygiene Data'!G6)))</f>
        <v/>
      </c>
      <c r="EA12" s="282" t="str">
        <f ca="true">+IF(OFFSET('Hygiene Data'!$H$11,0,10*ROW('Hygiene Data'!H6))="","",OFFSET('Hygiene Data'!$H$11,0,10*ROW('Hygiene Data'!H6)))</f>
        <v/>
      </c>
      <c r="EB12" s="282" t="str">
        <f ca="true">+IF(OFFSET('Hygiene Data'!$H$12,0,10*ROW('Hygiene Data'!H6))="","",OFFSET('Hygiene Data'!$H$12,0,10*ROW('Hygiene Data'!H6)))</f>
        <v/>
      </c>
      <c r="EC12" s="282" t="str">
        <f ca="true">+IF(OFFSET('Hygiene Data'!$H$13,0,10*ROW('Hygiene Data'!H6))="","",OFFSET('Hygiene Data'!$H$13,0,10*ROW('Hygiene Data'!H6)))</f>
        <v/>
      </c>
      <c r="ED12" s="282" t="str">
        <f ca="true">+IF(OFFSET('Hygiene Data'!$I$11,0,10*ROW('Hygiene Data'!I6))="","",OFFSET('Hygiene Data'!$I$11,0,10*ROW('Hygiene Data'!I6)))</f>
        <v/>
      </c>
      <c r="EE12" s="282" t="str">
        <f ca="true">+IF(OFFSET('Hygiene Data'!$I$12,0,10*ROW('Hygiene Data'!I6))="","",OFFSET('Hygiene Data'!$I$12,0,10*ROW('Hygiene Data'!I6)))</f>
        <v/>
      </c>
      <c r="EF12" s="282"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8"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2"/>
      <c r="BS13" s="282" t="str">
        <f ca="true">+IF(OFFSET('Water Data'!$D$27,0,10*ROW('Water Data'!D7))="","",OFFSET('Water Data'!$D$27,0,10*ROW('Water Data'!D7)))</f>
        <v/>
      </c>
      <c r="BT13" s="282" t="str">
        <f ca="true">+IF(OFFSET('Water Data'!$D$28,0,10*ROW('Water Data'!D7))="","",OFFSET('Water Data'!$D$28,0,10*ROW('Water Data'!D7)))</f>
        <v/>
      </c>
      <c r="BU13" s="282" t="str">
        <f ca="true">+IF(OFFSET('Water Data'!$D$29,0,10*ROW('Water Data'!D7))="","",OFFSET('Water Data'!$D$29,0,10*ROW('Water Data'!D7)))</f>
        <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
      </c>
      <c r="CA13" s="282" t="str">
        <f ca="true">+IF(OFFSET('Water Data'!$F$29,0,10*ROW('Water Data'!F7))="","",OFFSET('Water Data'!$F$29,0,10*ROW('Water Data'!F7)))</f>
        <v/>
      </c>
      <c r="CB13" s="282" t="str">
        <f ca="true">+IF(OFFSET('Water Data'!$G$27,0,10*ROW('Water Data'!G7))="","",OFFSET('Water Data'!$G$27,0,10*ROW('Water Data'!G7)))</f>
        <v/>
      </c>
      <c r="CC13" s="282" t="str">
        <f ca="true">+IF(OFFSET('Water Data'!$G$28,0,10*ROW('Water Data'!G7))="","",OFFSET('Water Data'!$G$28,0,10*ROW('Water Data'!G7)))</f>
        <v/>
      </c>
      <c r="CD13" s="282" t="str">
        <f ca="true">+IF(OFFSET('Water Data'!$G$29,0,10*ROW('Water Data'!G7))="","",OFFSET('Water Data'!$G$29,0,10*ROW('Water Data'!G7)))</f>
        <v/>
      </c>
      <c r="CE13" s="282" t="str">
        <f ca="true">+IF(OFFSET('Water Data'!$H$27,0,10*ROW('Water Data'!H7))="","",OFFSET('Water Data'!$H$27,0,10*ROW('Water Data'!H7)))</f>
        <v/>
      </c>
      <c r="CF13" s="282" t="str">
        <f ca="true">+IF(OFFSET('Water Data'!$H$28,0,10*ROW('Water Data'!H7))="","",OFFSET('Water Data'!$H$28,0,10*ROW('Water Data'!H7)))</f>
        <v/>
      </c>
      <c r="CG13" s="282" t="str">
        <f ca="true">+IF(OFFSET('Water Data'!$H$29,0,10*ROW('Water Data'!H7))="","",OFFSET('Water Data'!$H$29,0,10*ROW('Water Data'!H7)))</f>
        <v/>
      </c>
      <c r="CH13" s="282" t="str">
        <f ca="true">+IF(OFFSET('Water Data'!$I$27,0,10*ROW('Water Data'!I7))="","",OFFSET('Water Data'!$I$27,0,10*ROW('Water Data'!I7)))</f>
        <v/>
      </c>
      <c r="CI13" s="282" t="str">
        <f ca="true">+IF(OFFSET('Water Data'!$I$28,0,10*ROW('Water Data'!I7))="","",OFFSET('Water Data'!$I$28,0,10*ROW('Water Data'!I7)))</f>
        <v/>
      </c>
      <c r="CJ13" s="282" t="str">
        <f ca="true">+IF(OFFSET('Water Data'!$I$29,0,10*ROW('Water Data'!I7))="","",OFFSET('Water Data'!$I$29,0,10*ROW('Water Data'!I7)))</f>
        <v/>
      </c>
      <c r="CK13" s="282" t="str">
        <f ca="true">+IF(OFFSET('Sanitation Data'!$D$28,0,10*ROW('Sanitation Data'!D7))="","",OFFSET('Sanitation Data'!$D$28,0,10*ROW('Sanitation Data'!D7)))</f>
        <v/>
      </c>
      <c r="CL13" s="282" t="str">
        <f ca="true">+IF(OFFSET('Sanitation Data'!$D$29,0,10*ROW('Sanitation Data'!D7))="","",OFFSET('Sanitation Data'!$D$29,0,10*ROW('Sanitation Data'!D7)))</f>
        <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
      </c>
      <c r="CW13" s="282" t="str">
        <f ca="true">+IF(OFFSET('Sanitation Data'!$F$30,0,10*ROW('Sanitation Data'!F7))="","",OFFSET('Sanitation Data'!$F$30,0,10*ROW('Sanitation Data'!F7)))</f>
        <v/>
      </c>
      <c r="CX13" s="282" t="str">
        <f ca="true">+IF(OFFSET('Sanitation Data'!$F$31,0,10*ROW('Sanitation Data'!F7))="","",OFFSET('Sanitation Data'!$F$31,0,10*ROW('Sanitation Data'!F7)))</f>
        <v/>
      </c>
      <c r="CY13" s="282" t="str">
        <f ca="true">+IF(OFFSET('Sanitation Data'!$F$32,0,10*ROW('Sanitation Data'!F7))="","",OFFSET('Sanitation Data'!$F$32,0,10*ROW('Sanitation Data'!F7)))</f>
        <v/>
      </c>
      <c r="CZ13" s="282" t="str">
        <f ca="true">+IF(OFFSET('Sanitation Data'!$G$28,0,10*ROW('Sanitation Data'!G7))="","",OFFSET('Sanitation Data'!$G$28,0,10*ROW('Sanitation Data'!G7)))</f>
        <v/>
      </c>
      <c r="DA13" s="282" t="str">
        <f ca="true">+IF(OFFSET('Sanitation Data'!$G$29,0,10*ROW('Sanitation Data'!G7))="","",OFFSET('Sanitation Data'!$G$29,0,10*ROW('Sanitation Data'!G7)))</f>
        <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
      </c>
      <c r="DF13" s="282" t="str">
        <f ca="true">+IF(OFFSET('Sanitation Data'!$H$29,0,10*ROW('Sanitation Data'!H7))="","",OFFSET('Sanitation Data'!$H$29,0,10*ROW('Sanitation Data'!H7)))</f>
        <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
      </c>
      <c r="DJ13" s="282" t="str">
        <f ca="true">+IF(OFFSET('Sanitation Data'!$I$28,0,10*ROW('Sanitation Data'!I7))="","",OFFSET('Sanitation Data'!$I$28,0,10*ROW('Sanitation Data'!I7)))</f>
        <v/>
      </c>
      <c r="DK13" s="282" t="str">
        <f ca="true">+IF(OFFSET('Sanitation Data'!$I$29,0,10*ROW('Sanitation Data'!I7))="","",OFFSET('Sanitation Data'!$I$29,0,10*ROW('Sanitation Data'!I7)))</f>
        <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
      </c>
      <c r="DO13" s="282" t="str">
        <f ca="true">+IF(OFFSET('Hygiene Data'!$D$11,0,10*ROW('Hygiene Data'!D7))="","",OFFSET('Hygiene Data'!$D$11,0,10*ROW('Hygiene Data'!D7)))</f>
        <v/>
      </c>
      <c r="DP13" s="282" t="str">
        <f ca="true">+IF(OFFSET('Hygiene Data'!$D$12,0,10*ROW('Hygiene Data'!D7))="","",OFFSET('Hygiene Data'!$D$12,0,10*ROW('Hygiene Data'!D7)))</f>
        <v/>
      </c>
      <c r="DQ13" s="282" t="str">
        <f ca="true">+IF(OFFSET('Hygiene Data'!$D$13,0,10*ROW('Hygiene Data'!D7))="","",OFFSET('Hygiene Data'!$D$13,0,10*ROW('Hygiene Data'!D7)))</f>
        <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
      </c>
      <c r="DX13" s="282" t="str">
        <f ca="true">+IF(OFFSET('Hygiene Data'!$G$11,0,10*ROW('Hygiene Data'!G7))="","",OFFSET('Hygiene Data'!$G$11,0,10*ROW('Hygiene Data'!G7)))</f>
        <v/>
      </c>
      <c r="DY13" s="282" t="str">
        <f ca="true">+IF(OFFSET('Hygiene Data'!$G$12,0,10*ROW('Hygiene Data'!G7))="","",OFFSET('Hygiene Data'!$G$12,0,10*ROW('Hygiene Data'!G7)))</f>
        <v/>
      </c>
      <c r="DZ13" s="282" t="str">
        <f ca="true">+IF(OFFSET('Hygiene Data'!$G$13,0,10*ROW('Hygiene Data'!G7))="","",OFFSET('Hygiene Data'!$G$13,0,10*ROW('Hygiene Data'!G7)))</f>
        <v/>
      </c>
      <c r="EA13" s="282" t="str">
        <f ca="true">+IF(OFFSET('Hygiene Data'!$H$11,0,10*ROW('Hygiene Data'!H7))="","",OFFSET('Hygiene Data'!$H$11,0,10*ROW('Hygiene Data'!H7)))</f>
        <v/>
      </c>
      <c r="EB13" s="282" t="str">
        <f ca="true">+IF(OFFSET('Hygiene Data'!$H$12,0,10*ROW('Hygiene Data'!H7))="","",OFFSET('Hygiene Data'!$H$12,0,10*ROW('Hygiene Data'!H7)))</f>
        <v/>
      </c>
      <c r="EC13" s="282" t="str">
        <f ca="true">+IF(OFFSET('Hygiene Data'!$H$13,0,10*ROW('Hygiene Data'!H7))="","",OFFSET('Hygiene Data'!$H$13,0,10*ROW('Hygiene Data'!H7)))</f>
        <v/>
      </c>
      <c r="ED13" s="282" t="str">
        <f ca="true">+IF(OFFSET('Hygiene Data'!$I$11,0,10*ROW('Hygiene Data'!I7))="","",OFFSET('Hygiene Data'!$I$11,0,10*ROW('Hygiene Data'!I7)))</f>
        <v/>
      </c>
      <c r="EE13" s="282" t="str">
        <f ca="true">+IF(OFFSET('Hygiene Data'!$I$12,0,10*ROW('Hygiene Data'!I7))="","",OFFSET('Hygiene Data'!$I$12,0,10*ROW('Hygiene Data'!I7)))</f>
        <v/>
      </c>
      <c r="EF13" s="282"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8"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2"/>
      <c r="BS14" s="282" t="str">
        <f ca="true">+IF(OFFSET('Water Data'!$D$27,0,10*ROW('Water Data'!D8))="","",OFFSET('Water Data'!$D$27,0,10*ROW('Water Data'!D8)))</f>
        <v/>
      </c>
      <c r="BT14" s="282" t="str">
        <f ca="true">+IF(OFFSET('Water Data'!$D$28,0,10*ROW('Water Data'!D8))="","",OFFSET('Water Data'!$D$28,0,10*ROW('Water Data'!D8)))</f>
        <v/>
      </c>
      <c r="BU14" s="282" t="str">
        <f ca="true">+IF(OFFSET('Water Data'!$D$29,0,10*ROW('Water Data'!D8))="","",OFFSET('Water Data'!$D$29,0,10*ROW('Water Data'!D8)))</f>
        <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
      </c>
      <c r="CA14" s="282" t="str">
        <f ca="true">+IF(OFFSET('Water Data'!$F$29,0,10*ROW('Water Data'!F8))="","",OFFSET('Water Data'!$F$29,0,10*ROW('Water Data'!F8)))</f>
        <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
      </c>
      <c r="CF14" s="282" t="str">
        <f ca="true">+IF(OFFSET('Water Data'!$H$28,0,10*ROW('Water Data'!H8))="","",OFFSET('Water Data'!$H$28,0,10*ROW('Water Data'!H8)))</f>
        <v/>
      </c>
      <c r="CG14" s="282" t="str">
        <f ca="true">+IF(OFFSET('Water Data'!$H$29,0,10*ROW('Water Data'!H8))="","",OFFSET('Water Data'!$H$29,0,10*ROW('Water Data'!H8)))</f>
        <v/>
      </c>
      <c r="CH14" s="282" t="str">
        <f ca="true">+IF(OFFSET('Water Data'!$I$27,0,10*ROW('Water Data'!I8))="","",OFFSET('Water Data'!$I$27,0,10*ROW('Water Data'!I8)))</f>
        <v/>
      </c>
      <c r="CI14" s="282" t="str">
        <f ca="true">+IF(OFFSET('Water Data'!$I$28,0,10*ROW('Water Data'!I8))="","",OFFSET('Water Data'!$I$28,0,10*ROW('Water Data'!I8)))</f>
        <v/>
      </c>
      <c r="CJ14" s="282" t="str">
        <f ca="true">+IF(OFFSET('Water Data'!$I$29,0,10*ROW('Water Data'!I8))="","",OFFSET('Water Data'!$I$29,0,10*ROW('Water Data'!I8)))</f>
        <v/>
      </c>
      <c r="CK14" s="282" t="str">
        <f ca="true">+IF(OFFSET('Sanitation Data'!$D$28,0,10*ROW('Sanitation Data'!D8))="","",OFFSET('Sanitation Data'!$D$28,0,10*ROW('Sanitation Data'!D8)))</f>
        <v/>
      </c>
      <c r="CL14" s="282" t="str">
        <f ca="true">+IF(OFFSET('Sanitation Data'!$D$29,0,10*ROW('Sanitation Data'!D8))="","",OFFSET('Sanitation Data'!$D$29,0,10*ROW('Sanitation Data'!D8)))</f>
        <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
      </c>
      <c r="CW14" s="282" t="str">
        <f ca="true">+IF(OFFSET('Sanitation Data'!$F$30,0,10*ROW('Sanitation Data'!F8))="","",OFFSET('Sanitation Data'!$F$30,0,10*ROW('Sanitation Data'!F8)))</f>
        <v/>
      </c>
      <c r="CX14" s="282" t="str">
        <f ca="true">+IF(OFFSET('Sanitation Data'!$F$31,0,10*ROW('Sanitation Data'!F8))="","",OFFSET('Sanitation Data'!$F$31,0,10*ROW('Sanitation Data'!F8)))</f>
        <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
      </c>
      <c r="DF14" s="282" t="str">
        <f ca="true">+IF(OFFSET('Sanitation Data'!$H$29,0,10*ROW('Sanitation Data'!H8))="","",OFFSET('Sanitation Data'!$H$29,0,10*ROW('Sanitation Data'!H8)))</f>
        <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
      </c>
      <c r="DJ14" s="282" t="str">
        <f ca="true">+IF(OFFSET('Sanitation Data'!$I$28,0,10*ROW('Sanitation Data'!I8))="","",OFFSET('Sanitation Data'!$I$28,0,10*ROW('Sanitation Data'!I8)))</f>
        <v/>
      </c>
      <c r="DK14" s="282" t="str">
        <f ca="true">+IF(OFFSET('Sanitation Data'!$I$29,0,10*ROW('Sanitation Data'!I8))="","",OFFSET('Sanitation Data'!$I$29,0,10*ROW('Sanitation Data'!I8)))</f>
        <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
      </c>
      <c r="DO14" s="282" t="str">
        <f ca="true">+IF(OFFSET('Hygiene Data'!$D$11,0,10*ROW('Hygiene Data'!D8))="","",OFFSET('Hygiene Data'!$D$11,0,10*ROW('Hygiene Data'!D8)))</f>
        <v/>
      </c>
      <c r="DP14" s="282" t="str">
        <f ca="true">+IF(OFFSET('Hygiene Data'!$D$12,0,10*ROW('Hygiene Data'!D8))="","",OFFSET('Hygiene Data'!$D$12,0,10*ROW('Hygiene Data'!D8)))</f>
        <v/>
      </c>
      <c r="DQ14" s="282" t="str">
        <f ca="true">+IF(OFFSET('Hygiene Data'!$D$13,0,10*ROW('Hygiene Data'!D8))="","",OFFSET('Hygiene Data'!$D$13,0,10*ROW('Hygiene Data'!D8)))</f>
        <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
      </c>
      <c r="EB14" s="282" t="str">
        <f ca="true">+IF(OFFSET('Hygiene Data'!$H$12,0,10*ROW('Hygiene Data'!H8))="","",OFFSET('Hygiene Data'!$H$12,0,10*ROW('Hygiene Data'!H8)))</f>
        <v/>
      </c>
      <c r="EC14" s="282" t="str">
        <f ca="true">+IF(OFFSET('Hygiene Data'!$H$13,0,10*ROW('Hygiene Data'!H8))="","",OFFSET('Hygiene Data'!$H$13,0,10*ROW('Hygiene Data'!H8)))</f>
        <v/>
      </c>
      <c r="ED14" s="282" t="str">
        <f ca="true">+IF(OFFSET('Hygiene Data'!$I$11,0,10*ROW('Hygiene Data'!I8))="","",OFFSET('Hygiene Data'!$I$11,0,10*ROW('Hygiene Data'!I8)))</f>
        <v/>
      </c>
      <c r="EE14" s="282" t="str">
        <f ca="true">+IF(OFFSET('Hygiene Data'!$I$12,0,10*ROW('Hygiene Data'!I8))="","",OFFSET('Hygiene Data'!$I$12,0,10*ROW('Hygiene Data'!I8)))</f>
        <v/>
      </c>
      <c r="EF14" s="282"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8"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2"/>
      <c r="BS15" s="282" t="str">
        <f ca="true">+IF(OFFSET('Water Data'!$D$27,0,10*ROW('Water Data'!D9))="","",OFFSET('Water Data'!$D$27,0,10*ROW('Water Data'!D9)))</f>
        <v/>
      </c>
      <c r="BT15" s="282" t="str">
        <f ca="true">+IF(OFFSET('Water Data'!$D$28,0,10*ROW('Water Data'!D9))="","",OFFSET('Water Data'!$D$28,0,10*ROW('Water Data'!D9)))</f>
        <v/>
      </c>
      <c r="BU15" s="282" t="str">
        <f ca="true">+IF(OFFSET('Water Data'!$D$29,0,10*ROW('Water Data'!D9))="","",OFFSET('Water Data'!$D$29,0,10*ROW('Water Data'!D9)))</f>
        <v/>
      </c>
      <c r="BV15" s="282" t="str">
        <f ca="true">+IF(OFFSET('Water Data'!$E$27,0,10*ROW('Water Data'!E9))="","",OFFSET('Water Data'!$E$27,0,10*ROW('Water Data'!E9)))</f>
        <v/>
      </c>
      <c r="BW15" s="282" t="str">
        <f ca="true">+IF(OFFSET('Water Data'!$E$28,0,10*ROW('Water Data'!E9))="","",OFFSET('Water Data'!$E$28,0,10*ROW('Water Data'!E9)))</f>
        <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
      </c>
      <c r="CG15" s="282" t="str">
        <f ca="true">+IF(OFFSET('Water Data'!$H$29,0,10*ROW('Water Data'!H9))="","",OFFSET('Water Data'!$H$29,0,10*ROW('Water Data'!H9)))</f>
        <v/>
      </c>
      <c r="CH15" s="282" t="str">
        <f ca="true">+IF(OFFSET('Water Data'!$I$27,0,10*ROW('Water Data'!I9))="","",OFFSET('Water Data'!$I$27,0,10*ROW('Water Data'!I9)))</f>
        <v/>
      </c>
      <c r="CI15" s="282" t="str">
        <f ca="true">+IF(OFFSET('Water Data'!$I$28,0,10*ROW('Water Data'!I9))="","",OFFSET('Water Data'!$I$28,0,10*ROW('Water Data'!I9)))</f>
        <v/>
      </c>
      <c r="CJ15" s="282" t="str">
        <f ca="true">+IF(OFFSET('Water Data'!$I$29,0,10*ROW('Water Data'!I9))="","",OFFSET('Water Data'!$I$29,0,10*ROW('Water Data'!I9)))</f>
        <v/>
      </c>
      <c r="CK15" s="282" t="str">
        <f ca="true">+IF(OFFSET('Sanitation Data'!$D$28,0,10*ROW('Sanitation Data'!D9))="","",OFFSET('Sanitation Data'!$D$28,0,10*ROW('Sanitation Data'!D9)))</f>
        <v/>
      </c>
      <c r="CL15" s="282" t="str">
        <f ca="true">+IF(OFFSET('Sanitation Data'!$D$29,0,10*ROW('Sanitation Data'!D9))="","",OFFSET('Sanitation Data'!$D$29,0,10*ROW('Sanitation Data'!D9)))</f>
        <v/>
      </c>
      <c r="CM15" s="282" t="str">
        <f ca="true">+IF(OFFSET('Sanitation Data'!$D$30,0,10*ROW('Sanitation Data'!D9))="","",OFFSET('Sanitation Data'!$D$30,0,10*ROW('Sanitation Data'!D9)))</f>
        <v/>
      </c>
      <c r="CN15" s="282" t="str">
        <f ca="true">+IF(OFFSET('Sanitation Data'!$D$31,0,10*ROW('Sanitation Data'!D9))="","",OFFSET('Sanitation Data'!$D$31,0,10*ROW('Sanitation Data'!D9)))</f>
        <v/>
      </c>
      <c r="CO15" s="282" t="str">
        <f ca="true">+IF(OFFSET('Sanitation Data'!$D$32,0,10*ROW('Sanitation Data'!D9))="","",OFFSET('Sanitation Data'!$D$32,0,10*ROW('Sanitation Data'!D9)))</f>
        <v/>
      </c>
      <c r="CP15" s="282" t="str">
        <f ca="true">+IF(OFFSET('Sanitation Data'!$E$28,0,10*ROW('Sanitation Data'!E9))="","",OFFSET('Sanitation Data'!$E$28,0,10*ROW('Sanitation Data'!E9)))</f>
        <v/>
      </c>
      <c r="CQ15" s="282" t="str">
        <f ca="true">+IF(OFFSET('Sanitation Data'!$E$29,0,10*ROW('Sanitation Data'!E9))="","",OFFSET('Sanitation Data'!$E$29,0,10*ROW('Sanitation Data'!E9)))</f>
        <v/>
      </c>
      <c r="CR15" s="282" t="str">
        <f ca="true">+IF(OFFSET('Sanitation Data'!$E$30,0,10*ROW('Sanitation Data'!E9))="","",OFFSET('Sanitation Data'!$E$30,0,10*ROW('Sanitation Data'!E9)))</f>
        <v/>
      </c>
      <c r="CS15" s="282" t="str">
        <f ca="true">+IF(OFFSET('Sanitation Data'!$E$31,0,10*ROW('Sanitation Data'!E9))="","",OFFSET('Sanitation Data'!$E$31,0,10*ROW('Sanitation Data'!E9)))</f>
        <v/>
      </c>
      <c r="CT15" s="282" t="str">
        <f ca="true">+IF(OFFSET('Sanitation Data'!$E$32,0,10*ROW('Sanitation Data'!E9))="","",OFFSET('Sanitation Data'!$E$32,0,10*ROW('Sanitation Data'!E9)))</f>
        <v/>
      </c>
      <c r="CU15" s="282" t="str">
        <f ca="true">+IF(OFFSET('Sanitation Data'!$F$28,0,10*ROW('Sanitation Data'!F9))="","",OFFSET('Sanitation Data'!$F$28,0,10*ROW('Sanitation Data'!F9)))</f>
        <v/>
      </c>
      <c r="CV15" s="282" t="str">
        <f ca="true">+IF(OFFSET('Sanitation Data'!$F$29,0,10*ROW('Sanitation Data'!F9))="","",OFFSET('Sanitation Data'!$F$29,0,10*ROW('Sanitation Data'!F9)))</f>
        <v/>
      </c>
      <c r="CW15" s="282" t="str">
        <f ca="true">+IF(OFFSET('Sanitation Data'!$F$30,0,10*ROW('Sanitation Data'!F9))="","",OFFSET('Sanitation Data'!$F$30,0,10*ROW('Sanitation Data'!F9)))</f>
        <v/>
      </c>
      <c r="CX15" s="282" t="str">
        <f ca="true">+IF(OFFSET('Sanitation Data'!$F$31,0,10*ROW('Sanitation Data'!F9))="","",OFFSET('Sanitation Data'!$F$31,0,10*ROW('Sanitation Data'!F9)))</f>
        <v/>
      </c>
      <c r="CY15" s="282" t="str">
        <f ca="true">+IF(OFFSET('Sanitation Data'!$F$32,0,10*ROW('Sanitation Data'!F9))="","",OFFSET('Sanitation Data'!$F$32,0,10*ROW('Sanitation Data'!F9)))</f>
        <v/>
      </c>
      <c r="CZ15" s="282" t="str">
        <f ca="true">+IF(OFFSET('Sanitation Data'!$G$28,0,10*ROW('Sanitation Data'!G9))="","",OFFSET('Sanitation Data'!$G$28,0,10*ROW('Sanitation Data'!G9)))</f>
        <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
      </c>
      <c r="DF15" s="282" t="str">
        <f ca="true">+IF(OFFSET('Sanitation Data'!$H$29,0,10*ROW('Sanitation Data'!H9))="","",OFFSET('Sanitation Data'!$H$29,0,10*ROW('Sanitation Data'!H9)))</f>
        <v/>
      </c>
      <c r="DG15" s="282" t="str">
        <f ca="true">+IF(OFFSET('Sanitation Data'!$H$30,0,10*ROW('Sanitation Data'!H9))="","",OFFSET('Sanitation Data'!$H$30,0,10*ROW('Sanitation Data'!H9)))</f>
        <v/>
      </c>
      <c r="DH15" s="282" t="str">
        <f ca="true">+IF(OFFSET('Sanitation Data'!$H$31,0,10*ROW('Sanitation Data'!H9))="","",OFFSET('Sanitation Data'!$H$31,0,10*ROW('Sanitation Data'!H9)))</f>
        <v/>
      </c>
      <c r="DI15" s="282" t="str">
        <f ca="true">+IF(OFFSET('Sanitation Data'!$H$32,0,10*ROW('Sanitation Data'!H9))="","",OFFSET('Sanitation Data'!$H$32,0,10*ROW('Sanitation Data'!H9)))</f>
        <v/>
      </c>
      <c r="DJ15" s="282" t="str">
        <f ca="true">+IF(OFFSET('Sanitation Data'!$I$28,0,10*ROW('Sanitation Data'!I9))="","",OFFSET('Sanitation Data'!$I$28,0,10*ROW('Sanitation Data'!I9)))</f>
        <v/>
      </c>
      <c r="DK15" s="282" t="str">
        <f ca="true">+IF(OFFSET('Sanitation Data'!$I$29,0,10*ROW('Sanitation Data'!I9))="","",OFFSET('Sanitation Data'!$I$29,0,10*ROW('Sanitation Data'!I9)))</f>
        <v/>
      </c>
      <c r="DL15" s="282" t="str">
        <f ca="true">+IF(OFFSET('Sanitation Data'!$I$30,0,10*ROW('Sanitation Data'!I9))="","",OFFSET('Sanitation Data'!$I$30,0,10*ROW('Sanitation Data'!I9)))</f>
        <v/>
      </c>
      <c r="DM15" s="282" t="str">
        <f ca="true">+IF(OFFSET('Sanitation Data'!$I$31,0,10*ROW('Sanitation Data'!I9))="","",OFFSET('Sanitation Data'!$I$31,0,10*ROW('Sanitation Data'!I9)))</f>
        <v/>
      </c>
      <c r="DN15" s="282" t="str">
        <f ca="true">+IF(OFFSET('Sanitation Data'!$I$32,0,10*ROW('Sanitation Data'!I9))="","",OFFSET('Sanitation Data'!$I$32,0,10*ROW('Sanitation Data'!I9)))</f>
        <v/>
      </c>
      <c r="DO15" s="282" t="str">
        <f ca="true">+IF(OFFSET('Hygiene Data'!$D$11,0,10*ROW('Hygiene Data'!D9))="","",OFFSET('Hygiene Data'!$D$11,0,10*ROW('Hygiene Data'!D9)))</f>
        <v/>
      </c>
      <c r="DP15" s="282" t="str">
        <f ca="true">+IF(OFFSET('Hygiene Data'!$D$12,0,10*ROW('Hygiene Data'!D9))="","",OFFSET('Hygiene Data'!$D$12,0,10*ROW('Hygiene Data'!D9)))</f>
        <v/>
      </c>
      <c r="DQ15" s="282" t="str">
        <f ca="true">+IF(OFFSET('Hygiene Data'!$D$13,0,10*ROW('Hygiene Data'!D9))="","",OFFSET('Hygiene Data'!$D$13,0,10*ROW('Hygiene Data'!D9)))</f>
        <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
      </c>
      <c r="DZ15" s="282" t="str">
        <f ca="true">+IF(OFFSET('Hygiene Data'!$G$13,0,10*ROW('Hygiene Data'!G9))="","",OFFSET('Hygiene Data'!$G$13,0,10*ROW('Hygiene Data'!G9)))</f>
        <v/>
      </c>
      <c r="EA15" s="282" t="str">
        <f ca="true">+IF(OFFSET('Hygiene Data'!$H$11,0,10*ROW('Hygiene Data'!H9))="","",OFFSET('Hygiene Data'!$H$11,0,10*ROW('Hygiene Data'!H9)))</f>
        <v/>
      </c>
      <c r="EB15" s="282" t="str">
        <f ca="true">+IF(OFFSET('Hygiene Data'!$H$12,0,10*ROW('Hygiene Data'!H9))="","",OFFSET('Hygiene Data'!$H$12,0,10*ROW('Hygiene Data'!H9)))</f>
        <v/>
      </c>
      <c r="EC15" s="282" t="str">
        <f ca="true">+IF(OFFSET('Hygiene Data'!$H$13,0,10*ROW('Hygiene Data'!H9))="","",OFFSET('Hygiene Data'!$H$13,0,10*ROW('Hygiene Data'!H9)))</f>
        <v/>
      </c>
      <c r="ED15" s="282" t="str">
        <f ca="true">+IF(OFFSET('Hygiene Data'!$I$11,0,10*ROW('Hygiene Data'!I9))="","",OFFSET('Hygiene Data'!$I$11,0,10*ROW('Hygiene Data'!I9)))</f>
        <v/>
      </c>
      <c r="EE15" s="282" t="str">
        <f ca="true">+IF(OFFSET('Hygiene Data'!$I$12,0,10*ROW('Hygiene Data'!I9))="","",OFFSET('Hygiene Data'!$I$12,0,10*ROW('Hygiene Data'!I9)))</f>
        <v/>
      </c>
      <c r="EF15" s="282"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8"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2"/>
      <c r="BS16" s="282" t="str">
        <f ca="true">+IF(OFFSET('Water Data'!$D$27,0,10*ROW('Water Data'!D10))="","",OFFSET('Water Data'!$D$27,0,10*ROW('Water Data'!D10)))</f>
        <v/>
      </c>
      <c r="BT16" s="282" t="str">
        <f ca="true">+IF(OFFSET('Water Data'!$D$28,0,10*ROW('Water Data'!D10))="","",OFFSET('Water Data'!$D$28,0,10*ROW('Water Data'!D10)))</f>
        <v/>
      </c>
      <c r="BU16" s="282" t="str">
        <f ca="true">+IF(OFFSET('Water Data'!$D$29,0,10*ROW('Water Data'!D10))="","",OFFSET('Water Data'!$D$29,0,10*ROW('Water Data'!D10)))</f>
        <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
      </c>
      <c r="CG16" s="282" t="str">
        <f ca="true">+IF(OFFSET('Water Data'!$H$29,0,10*ROW('Water Data'!H10))="","",OFFSET('Water Data'!$H$29,0,10*ROW('Water Data'!H10)))</f>
        <v/>
      </c>
      <c r="CH16" s="282" t="str">
        <f ca="true">+IF(OFFSET('Water Data'!$I$27,0,10*ROW('Water Data'!I10))="","",OFFSET('Water Data'!$I$27,0,10*ROW('Water Data'!I10)))</f>
        <v/>
      </c>
      <c r="CI16" s="282" t="str">
        <f ca="true">+IF(OFFSET('Water Data'!$I$28,0,10*ROW('Water Data'!I10))="","",OFFSET('Water Data'!$I$28,0,10*ROW('Water Data'!I10)))</f>
        <v/>
      </c>
      <c r="CJ16" s="282" t="str">
        <f ca="true">+IF(OFFSET('Water Data'!$I$29,0,10*ROW('Water Data'!I10))="","",OFFSET('Water Data'!$I$29,0,10*ROW('Water Data'!I10)))</f>
        <v/>
      </c>
      <c r="CK16" s="282" t="str">
        <f ca="true">+IF(OFFSET('Sanitation Data'!$D$28,0,10*ROW('Sanitation Data'!D10))="","",OFFSET('Sanitation Data'!$D$28,0,10*ROW('Sanitation Data'!D10)))</f>
        <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
      </c>
      <c r="DJ16" s="282" t="str">
        <f ca="true">+IF(OFFSET('Sanitation Data'!$I$28,0,10*ROW('Sanitation Data'!I10))="","",OFFSET('Sanitation Data'!$I$28,0,10*ROW('Sanitation Data'!I10)))</f>
        <v/>
      </c>
      <c r="DK16" s="282" t="str">
        <f ca="true">+IF(OFFSET('Sanitation Data'!$I$29,0,10*ROW('Sanitation Data'!I10))="","",OFFSET('Sanitation Data'!$I$29,0,10*ROW('Sanitation Data'!I10)))</f>
        <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
      </c>
      <c r="DO16" s="282" t="str">
        <f ca="true">+IF(OFFSET('Hygiene Data'!$D$11,0,10*ROW('Hygiene Data'!D10))="","",OFFSET('Hygiene Data'!$D$11,0,10*ROW('Hygiene Data'!D10)))</f>
        <v/>
      </c>
      <c r="DP16" s="282" t="str">
        <f ca="true">+IF(OFFSET('Hygiene Data'!$D$12,0,10*ROW('Hygiene Data'!D10))="","",OFFSET('Hygiene Data'!$D$12,0,10*ROW('Hygiene Data'!D10)))</f>
        <v/>
      </c>
      <c r="DQ16" s="282" t="str">
        <f ca="true">+IF(OFFSET('Hygiene Data'!$D$13,0,10*ROW('Hygiene Data'!D10))="","",OFFSET('Hygiene Data'!$D$13,0,10*ROW('Hygiene Data'!D10)))</f>
        <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
      </c>
      <c r="EB16" s="282" t="str">
        <f ca="true">+IF(OFFSET('Hygiene Data'!$H$12,0,10*ROW('Hygiene Data'!H10))="","",OFFSET('Hygiene Data'!$H$12,0,10*ROW('Hygiene Data'!H10)))</f>
        <v/>
      </c>
      <c r="EC16" s="282" t="str">
        <f ca="true">+IF(OFFSET('Hygiene Data'!$H$13,0,10*ROW('Hygiene Data'!H10))="","",OFFSET('Hygiene Data'!$H$13,0,10*ROW('Hygiene Data'!H10)))</f>
        <v/>
      </c>
      <c r="ED16" s="282" t="str">
        <f ca="true">+IF(OFFSET('Hygiene Data'!$I$11,0,10*ROW('Hygiene Data'!I10))="","",OFFSET('Hygiene Data'!$I$11,0,10*ROW('Hygiene Data'!I10)))</f>
        <v/>
      </c>
      <c r="EE16" s="282" t="str">
        <f ca="true">+IF(OFFSET('Hygiene Data'!$I$12,0,10*ROW('Hygiene Data'!I10))="","",OFFSET('Hygiene Data'!$I$12,0,10*ROW('Hygiene Data'!I10)))</f>
        <v/>
      </c>
      <c r="EF16" s="282"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8"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2"/>
      <c r="BS17" s="282" t="str">
        <f ca="true">+IF(OFFSET('Water Data'!$D$27,0,10*ROW('Water Data'!D11))="","",OFFSET('Water Data'!$D$27,0,10*ROW('Water Data'!D11)))</f>
        <v/>
      </c>
      <c r="BT17" s="282" t="str">
        <f ca="true">+IF(OFFSET('Water Data'!$D$28,0,10*ROW('Water Data'!D11))="","",OFFSET('Water Data'!$D$28,0,10*ROW('Water Data'!D11)))</f>
        <v/>
      </c>
      <c r="BU17" s="282" t="str">
        <f ca="true">+IF(OFFSET('Water Data'!$D$29,0,10*ROW('Water Data'!D11))="","",OFFSET('Water Data'!$D$29,0,10*ROW('Water Data'!D11)))</f>
        <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
      </c>
      <c r="CH17" s="282" t="str">
        <f ca="true">+IF(OFFSET('Water Data'!$I$27,0,10*ROW('Water Data'!I11))="","",OFFSET('Water Data'!$I$27,0,10*ROW('Water Data'!I11)))</f>
        <v/>
      </c>
      <c r="CI17" s="282" t="str">
        <f ca="true">+IF(OFFSET('Water Data'!$I$28,0,10*ROW('Water Data'!I11))="","",OFFSET('Water Data'!$I$28,0,10*ROW('Water Data'!I11)))</f>
        <v/>
      </c>
      <c r="CJ17" s="282" t="str">
        <f ca="true">+IF(OFFSET('Water Data'!$I$29,0,10*ROW('Water Data'!I11))="","",OFFSET('Water Data'!$I$29,0,10*ROW('Water Data'!I11)))</f>
        <v/>
      </c>
      <c r="CK17" s="282" t="str">
        <f ca="true">+IF(OFFSET('Sanitation Data'!$D$28,0,10*ROW('Sanitation Data'!D11))="","",OFFSET('Sanitation Data'!$D$28,0,10*ROW('Sanitation Data'!D11)))</f>
        <v/>
      </c>
      <c r="CL17" s="282" t="str">
        <f ca="true">+IF(OFFSET('Sanitation Data'!$D$29,0,10*ROW('Sanitation Data'!D11))="","",OFFSET('Sanitation Data'!$D$29,0,10*ROW('Sanitation Data'!D11)))</f>
        <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
      </c>
      <c r="DJ17" s="282" t="str">
        <f ca="true">+IF(OFFSET('Sanitation Data'!$I$28,0,10*ROW('Sanitation Data'!I11))="","",OFFSET('Sanitation Data'!$I$28,0,10*ROW('Sanitation Data'!I11)))</f>
        <v/>
      </c>
      <c r="DK17" s="282" t="str">
        <f ca="true">+IF(OFFSET('Sanitation Data'!$I$29,0,10*ROW('Sanitation Data'!I11))="","",OFFSET('Sanitation Data'!$I$29,0,10*ROW('Sanitation Data'!I11)))</f>
        <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
      </c>
      <c r="DO17" s="282" t="str">
        <f ca="true">+IF(OFFSET('Hygiene Data'!$D$11,0,10*ROW('Hygiene Data'!D11))="","",OFFSET('Hygiene Data'!$D$11,0,10*ROW('Hygiene Data'!D11)))</f>
        <v/>
      </c>
      <c r="DP17" s="282" t="str">
        <f ca="true">+IF(OFFSET('Hygiene Data'!$D$12,0,10*ROW('Hygiene Data'!D11))="","",OFFSET('Hygiene Data'!$D$12,0,10*ROW('Hygiene Data'!D11)))</f>
        <v/>
      </c>
      <c r="DQ17" s="282" t="str">
        <f ca="true">+IF(OFFSET('Hygiene Data'!$D$13,0,10*ROW('Hygiene Data'!D11))="","",OFFSET('Hygiene Data'!$D$13,0,10*ROW('Hygiene Data'!D11)))</f>
        <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
      </c>
      <c r="ED17" s="282" t="str">
        <f ca="true">+IF(OFFSET('Hygiene Data'!$I$11,0,10*ROW('Hygiene Data'!I11))="","",OFFSET('Hygiene Data'!$I$11,0,10*ROW('Hygiene Data'!I11)))</f>
        <v/>
      </c>
      <c r="EE17" s="282" t="str">
        <f ca="true">+IF(OFFSET('Hygiene Data'!$I$12,0,10*ROW('Hygiene Data'!I11))="","",OFFSET('Hygiene Data'!$I$12,0,10*ROW('Hygiene Data'!I11)))</f>
        <v/>
      </c>
      <c r="EF17" s="282"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8"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
      </c>
      <c r="BT18" s="282" t="str">
        <f ca="true">+IF(OFFSET('Water Data'!$D$28,0,10*ROW('Water Data'!D12))="","",OFFSET('Water Data'!$D$28,0,10*ROW('Water Data'!D12)))</f>
        <v/>
      </c>
      <c r="BU18" s="282" t="str">
        <f ca="true">+IF(OFFSET('Water Data'!$D$29,0,10*ROW('Water Data'!D12))="","",OFFSET('Water Data'!$D$29,0,10*ROW('Water Data'!D12)))</f>
        <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
      </c>
      <c r="CG18" s="282" t="str">
        <f ca="true">+IF(OFFSET('Water Data'!$H$29,0,10*ROW('Water Data'!H12))="","",OFFSET('Water Data'!$H$29,0,10*ROW('Water Data'!H12)))</f>
        <v/>
      </c>
      <c r="CH18" s="282" t="str">
        <f ca="true">+IF(OFFSET('Water Data'!$I$27,0,10*ROW('Water Data'!I12))="","",OFFSET('Water Data'!$I$27,0,10*ROW('Water Data'!I12)))</f>
        <v/>
      </c>
      <c r="CI18" s="282" t="str">
        <f ca="true">+IF(OFFSET('Water Data'!$I$28,0,10*ROW('Water Data'!I12))="","",OFFSET('Water Data'!$I$28,0,10*ROW('Water Data'!I12)))</f>
        <v/>
      </c>
      <c r="CJ18" s="282" t="str">
        <f ca="true">+IF(OFFSET('Water Data'!$I$29,0,10*ROW('Water Data'!I12))="","",OFFSET('Water Data'!$I$29,0,10*ROW('Water Data'!I12)))</f>
        <v/>
      </c>
      <c r="CK18" s="282" t="str">
        <f ca="true">+IF(OFFSET('Sanitation Data'!$D$28,0,10*ROW('Sanitation Data'!D12))="","",OFFSET('Sanitation Data'!$D$28,0,10*ROW('Sanitation Data'!D12)))</f>
        <v/>
      </c>
      <c r="CL18" s="282" t="str">
        <f ca="true">+IF(OFFSET('Sanitation Data'!$D$29,0,10*ROW('Sanitation Data'!D12))="","",OFFSET('Sanitation Data'!$D$29,0,10*ROW('Sanitation Data'!D12)))</f>
        <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8"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
      </c>
      <c r="DY19" s="282" t="str">
        <f ca="true">+IF(OFFSET('Hygiene Data'!$G$12,0,10*ROW('Hygiene Data'!G13))="","",OFFSET('Hygiene Data'!$G$12,0,10*ROW('Hygiene Data'!G13)))</f>
        <v/>
      </c>
      <c r="DZ19" s="282" t="str">
        <f ca="true">+IF(OFFSET('Hygiene Data'!$G$13,0,10*ROW('Hygiene Data'!G13))="","",OFFSET('Hygiene Data'!$G$13,0,10*ROW('Hygiene Data'!G13)))</f>
        <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8"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8"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
      </c>
      <c r="BU21" s="282" t="str">
        <f ca="true">+IF(OFFSET('Water Data'!$D$29,0,10*ROW('Water Data'!D15))="","",OFFSET('Water Data'!$D$29,0,10*ROW('Water Data'!D15)))</f>
        <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
      </c>
      <c r="DP21" s="282" t="str">
        <f ca="true">+IF(OFFSET('Hygiene Data'!$D$12,0,10*ROW('Hygiene Data'!D15))="","",OFFSET('Hygiene Data'!$D$12,0,10*ROW('Hygiene Data'!D15)))</f>
        <v/>
      </c>
      <c r="DQ21" s="282" t="str">
        <f ca="true">+IF(OFFSET('Hygiene Data'!$D$13,0,10*ROW('Hygiene Data'!D15))="","",OFFSET('Hygiene Data'!$D$13,0,10*ROW('Hygiene Data'!D15)))</f>
        <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8"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8"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8"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8"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8"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8"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8"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8"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8"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8"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8"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8"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8"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8"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8"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8"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8"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8"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8"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8"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8"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8"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8"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8"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8"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8"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8"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8"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8"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8"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8"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8"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8"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8"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8"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8"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8"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8"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8"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8"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8"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8"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8"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8"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8"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8"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8"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8"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8"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8"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8"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8"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8"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8"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8"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8"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8"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8"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8"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8"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8"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8"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8"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8"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8"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8"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8"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8"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8"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8"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8"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8"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8"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8"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8"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8"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8"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8"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8"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8"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8"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8"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8"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8"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8"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8"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8"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8"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8"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8"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8"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8"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8"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8"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8"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8"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8"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8"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8"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8"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8"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8"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8"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8"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8"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8"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8"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8"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8"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8"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8"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8"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8"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8"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8"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8"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8"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8"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8"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8"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8"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8"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8"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8"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8"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8"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8"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8"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8"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8"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8"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8"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8"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8"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8"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8"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8"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8"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8"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8"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8"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8"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8"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8"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8"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8"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8"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8"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8"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8"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8"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8"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8"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8"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8"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8"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8"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8"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8"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8"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8"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8"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8"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8"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8"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8"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8"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8"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8"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8"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8"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8"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8"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8"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8"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8"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8"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8"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8"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8"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8"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8"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8"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8"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8"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8"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9" customFormat="true" ht="30" customHeight="true" x14ac:dyDescent="0.25">
      <c r="B1" s="335" t="s">
        <v>28</v>
      </c>
      <c r="C1" s="383" t="s">
        <v>262</v>
      </c>
      <c r="D1" s="330" t="s">
        <v>159</v>
      </c>
      <c r="E1" s="330"/>
      <c r="F1" s="330"/>
      <c r="G1" s="330"/>
      <c r="H1" s="330"/>
      <c r="I1" s="331"/>
      <c r="J1" s="320"/>
      <c r="K1" s="320"/>
      <c r="L1" s="335" t="s">
        <v>28</v>
      </c>
      <c r="M1" s="383" t="s">
        <v>263</v>
      </c>
      <c r="N1" s="330" t="s">
        <v>159</v>
      </c>
      <c r="O1" s="330"/>
      <c r="P1" s="330"/>
      <c r="Q1" s="330"/>
      <c r="R1" s="330"/>
      <c r="S1" s="331"/>
      <c r="T1" s="320"/>
      <c r="U1" s="320"/>
      <c r="V1" s="335" t="s">
        <v>28</v>
      </c>
      <c r="W1" s="383" t="s">
        <v>264</v>
      </c>
      <c r="X1" s="330" t="s">
        <v>159</v>
      </c>
      <c r="Y1" s="330"/>
      <c r="Z1" s="330"/>
      <c r="AA1" s="330"/>
      <c r="AB1" s="330"/>
      <c r="AC1" s="331"/>
      <c r="AD1" s="320"/>
      <c r="AE1" s="320"/>
      <c r="AF1" s="335" t="s">
        <v>28</v>
      </c>
      <c r="AG1" s="383" t="s">
        <v>265</v>
      </c>
      <c r="AH1" s="330" t="s">
        <v>159</v>
      </c>
      <c r="AI1" s="330"/>
      <c r="AJ1" s="330"/>
      <c r="AK1" s="330"/>
      <c r="AL1" s="330"/>
      <c r="AM1" s="331"/>
      <c r="AN1" s="320"/>
      <c r="AO1" s="320"/>
      <c r="AP1" s="335" t="s">
        <v>28</v>
      </c>
      <c r="AQ1" s="383">
        <v>2019</v>
      </c>
      <c r="AR1" s="330" t="s">
        <v>159</v>
      </c>
      <c r="AS1" s="330"/>
      <c r="AT1" s="330"/>
      <c r="AU1" s="330"/>
      <c r="AV1" s="330"/>
      <c r="AW1" s="331"/>
      <c r="AX1" s="320"/>
      <c r="AY1" s="320"/>
      <c r="AZ1" s="335" t="s">
        <v>28</v>
      </c>
      <c r="BA1" s="383">
        <v>2021</v>
      </c>
      <c r="BB1" s="330" t="s">
        <v>159</v>
      </c>
      <c r="BC1" s="330"/>
      <c r="BD1" s="330"/>
      <c r="BE1" s="330"/>
      <c r="BF1" s="330"/>
      <c r="BG1" s="331"/>
      <c r="BH1" s="320"/>
      <c r="BI1" s="320"/>
    </row>
    <row xmlns:x14ac="http://schemas.microsoft.com/office/spreadsheetml/2009/9/ac" r="2" s="319" customFormat="true" ht="30" customHeight="true" x14ac:dyDescent="0.25">
      <c r="A2" s="568" t="s">
        <v>293</v>
      </c>
      <c r="B2" s="332" t="s">
        <v>258</v>
      </c>
      <c r="C2" s="249" t="s">
        <v>180</v>
      </c>
      <c r="D2" s="249" t="s">
        <v>160</v>
      </c>
      <c r="E2" s="333"/>
      <c r="F2" s="333"/>
      <c r="G2" s="333"/>
      <c r="H2" s="333"/>
      <c r="I2" s="334"/>
      <c r="J2" s="320" t="s">
        <v>266</v>
      </c>
      <c r="K2" s="320"/>
      <c r="L2" s="332" t="s">
        <v>259</v>
      </c>
      <c r="M2" s="249" t="s">
        <v>182</v>
      </c>
      <c r="N2" s="249" t="s">
        <v>253</v>
      </c>
      <c r="O2" s="333"/>
      <c r="P2" s="333"/>
      <c r="Q2" s="333"/>
      <c r="R2" s="333"/>
      <c r="S2" s="334"/>
      <c r="T2" s="320" t="s">
        <v>266</v>
      </c>
      <c r="U2" s="320"/>
      <c r="V2" s="332" t="s">
        <v>260</v>
      </c>
      <c r="W2" s="249" t="s">
        <v>182</v>
      </c>
      <c r="X2" s="249" t="s">
        <v>184</v>
      </c>
      <c r="Y2" s="333"/>
      <c r="Z2" s="333"/>
      <c r="AA2" s="333"/>
      <c r="AB2" s="333"/>
      <c r="AC2" s="334"/>
      <c r="AD2" s="320" t="s">
        <v>266</v>
      </c>
      <c r="AE2" s="320"/>
      <c r="AF2" s="332" t="s">
        <v>261</v>
      </c>
      <c r="AG2" s="249" t="s">
        <v>182</v>
      </c>
      <c r="AH2" s="249" t="s">
        <v>224</v>
      </c>
      <c r="AI2" s="333"/>
      <c r="AJ2" s="333"/>
      <c r="AK2" s="333"/>
      <c r="AL2" s="333"/>
      <c r="AM2" s="334"/>
      <c r="AN2" s="320" t="s">
        <v>266</v>
      </c>
      <c r="AO2" s="320"/>
      <c r="AP2" s="332" t="s">
        <v>282</v>
      </c>
      <c r="AQ2" s="249" t="s">
        <v>182</v>
      </c>
      <c r="AR2" s="249" t="s">
        <v>224</v>
      </c>
      <c r="AS2" s="333"/>
      <c r="AT2" s="333"/>
      <c r="AU2" s="333"/>
      <c r="AV2" s="333"/>
      <c r="AW2" s="334"/>
      <c r="AX2" s="320" t="s">
        <v>266</v>
      </c>
      <c r="AY2" s="320"/>
      <c r="AZ2" s="332" t="s">
        <v>298</v>
      </c>
      <c r="BA2" s="249" t="s">
        <v>182</v>
      </c>
      <c r="BB2" s="249" t="s">
        <v>224</v>
      </c>
      <c r="BC2" s="333"/>
      <c r="BD2" s="333"/>
      <c r="BE2" s="333"/>
      <c r="BF2" s="333"/>
      <c r="BG2" s="334"/>
      <c r="BH2" s="320" t="s">
        <v>266</v>
      </c>
      <c r="BI2" s="320"/>
    </row>
    <row xmlns:x14ac="http://schemas.microsoft.com/office/spreadsheetml/2009/9/ac" r="3" s="257" customFormat="true" ht="18" customHeight="true" x14ac:dyDescent="0.25">
      <c r="A3" s="568"/>
      <c r="B3" s="250" t="s">
        <v>172</v>
      </c>
      <c r="C3" s="251" t="s">
        <v>56</v>
      </c>
      <c r="D3" s="252" t="s">
        <v>7</v>
      </c>
      <c r="E3" s="253" t="s">
        <v>1</v>
      </c>
      <c r="F3" s="253" t="s">
        <v>2</v>
      </c>
      <c r="G3" s="253" t="s">
        <v>16</v>
      </c>
      <c r="H3" s="253" t="s">
        <v>17</v>
      </c>
      <c r="I3" s="254" t="s">
        <v>18</v>
      </c>
      <c r="J3" s="255"/>
      <c r="K3" s="255"/>
      <c r="L3" s="250" t="s">
        <v>172</v>
      </c>
      <c r="M3" s="251" t="s">
        <v>56</v>
      </c>
      <c r="N3" s="252" t="s">
        <v>7</v>
      </c>
      <c r="O3" s="253" t="s">
        <v>1</v>
      </c>
      <c r="P3" s="253" t="s">
        <v>2</v>
      </c>
      <c r="Q3" s="253" t="s">
        <v>16</v>
      </c>
      <c r="R3" s="253" t="s">
        <v>17</v>
      </c>
      <c r="S3" s="254" t="s">
        <v>18</v>
      </c>
      <c r="T3" s="255"/>
      <c r="U3" s="255"/>
      <c r="V3" s="250" t="s">
        <v>172</v>
      </c>
      <c r="W3" s="251" t="s">
        <v>56</v>
      </c>
      <c r="X3" s="252" t="s">
        <v>7</v>
      </c>
      <c r="Y3" s="253" t="s">
        <v>1</v>
      </c>
      <c r="Z3" s="253" t="s">
        <v>2</v>
      </c>
      <c r="AA3" s="253" t="s">
        <v>16</v>
      </c>
      <c r="AB3" s="253" t="s">
        <v>17</v>
      </c>
      <c r="AC3" s="254" t="s">
        <v>18</v>
      </c>
      <c r="AD3" s="255"/>
      <c r="AE3" s="255"/>
      <c r="AF3" s="250" t="s">
        <v>172</v>
      </c>
      <c r="AG3" s="251" t="s">
        <v>56</v>
      </c>
      <c r="AH3" s="252" t="s">
        <v>7</v>
      </c>
      <c r="AI3" s="253" t="s">
        <v>1</v>
      </c>
      <c r="AJ3" s="253" t="s">
        <v>2</v>
      </c>
      <c r="AK3" s="253" t="s">
        <v>16</v>
      </c>
      <c r="AL3" s="253" t="s">
        <v>17</v>
      </c>
      <c r="AM3" s="254" t="s">
        <v>18</v>
      </c>
      <c r="AN3" s="255"/>
      <c r="AO3" s="255"/>
      <c r="AP3" s="250" t="s">
        <v>172</v>
      </c>
      <c r="AQ3" s="251" t="s">
        <v>56</v>
      </c>
      <c r="AR3" s="252" t="s">
        <v>7</v>
      </c>
      <c r="AS3" s="253" t="s">
        <v>1</v>
      </c>
      <c r="AT3" s="253" t="s">
        <v>2</v>
      </c>
      <c r="AU3" s="253" t="s">
        <v>16</v>
      </c>
      <c r="AV3" s="253" t="s">
        <v>17</v>
      </c>
      <c r="AW3" s="254" t="s">
        <v>18</v>
      </c>
      <c r="AX3" s="255"/>
      <c r="AY3" s="255"/>
      <c r="AZ3" s="250" t="s">
        <v>172</v>
      </c>
      <c r="BA3" s="251" t="s">
        <v>56</v>
      </c>
      <c r="BB3" s="252" t="s">
        <v>7</v>
      </c>
      <c r="BC3" s="253" t="s">
        <v>1</v>
      </c>
      <c r="BD3" s="253" t="s">
        <v>2</v>
      </c>
      <c r="BE3" s="253" t="s">
        <v>16</v>
      </c>
      <c r="BF3" s="253" t="s">
        <v>17</v>
      </c>
      <c r="BG3" s="254" t="s">
        <v>18</v>
      </c>
      <c r="BH3" s="255"/>
      <c r="BI3" s="255"/>
      <c r="BJ3" s="256"/>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87" t="str">
        <f>IF(ISBLANK('Data Summary'!A6),"",'Data Summary'!A6)</f>
        <v>NGA_2008_UIS</v>
      </c>
      <c r="B4" s="116"/>
      <c r="C4" s="64" t="s">
        <v>24</v>
      </c>
      <c r="D4" s="9" t="str">
        <f>IF(COUNTA(D13)=0,"",D13)</f>
        <v/>
      </c>
      <c r="E4" s="9" t="str">
        <f t="shared" ref="E4:I4" si="0">IF(COUNTA(E13)=0,"",E13)</f>
        <v/>
      </c>
      <c r="F4" s="9" t="str">
        <f t="shared" si="0"/>
        <v/>
      </c>
      <c r="G4" s="9" t="str">
        <f t="shared" si="0"/>
        <v/>
      </c>
      <c r="H4" s="9" t="str">
        <f t="shared" si="0"/>
        <v/>
      </c>
      <c r="I4" s="28" t="str">
        <f t="shared" si="0"/>
        <v/>
      </c>
      <c r="J4" s="23"/>
      <c r="K4" s="23"/>
      <c r="L4" s="116"/>
      <c r="M4" s="64" t="s">
        <v>24</v>
      </c>
      <c r="N4" s="9" t="str">
        <f>IF(COUNTA(N13)=0,"",N13)</f>
        <v/>
      </c>
      <c r="O4" s="9" t="str">
        <f t="shared" ref="O4:S4" si="1">IF(COUNTA(O13)=0,"",O13)</f>
        <v/>
      </c>
      <c r="P4" s="9" t="str">
        <f t="shared" si="1"/>
        <v/>
      </c>
      <c r="Q4" s="9" t="str">
        <f t="shared" si="1"/>
        <v/>
      </c>
      <c r="R4" s="9" t="str">
        <f t="shared" si="1"/>
        <v/>
      </c>
      <c r="S4" s="28" t="str">
        <f t="shared" si="1"/>
        <v/>
      </c>
      <c r="T4" s="23"/>
      <c r="U4" s="23"/>
      <c r="V4" s="116"/>
      <c r="W4" s="64" t="s">
        <v>24</v>
      </c>
      <c r="X4" s="9" t="str">
        <f>IF(COUNTA(X13)=0,"",X13)</f>
        <v/>
      </c>
      <c r="Y4" s="9" t="str">
        <f t="shared" ref="Y4:AC4" si="2">IF(COUNTA(Y13)=0,"",Y13)</f>
        <v/>
      </c>
      <c r="Z4" s="9" t="str">
        <f t="shared" si="2"/>
        <v/>
      </c>
      <c r="AA4" s="9" t="str">
        <f t="shared" si="2"/>
        <v/>
      </c>
      <c r="AB4" s="9" t="str">
        <f t="shared" si="2"/>
        <v/>
      </c>
      <c r="AC4" s="28" t="str">
        <f t="shared" si="2"/>
        <v/>
      </c>
      <c r="AD4" s="23"/>
      <c r="AE4" s="23"/>
      <c r="AF4" s="116"/>
      <c r="AG4" s="185" t="s">
        <v>24</v>
      </c>
      <c r="AH4" s="9">
        <f>IF(COUNTA(AH13)=0,"",AH13)</f>
        <v>28.90052</v>
      </c>
      <c r="AI4" s="9">
        <f t="shared" ref="AI4:AM4" si="3">IF(COUNTA(AI13)=0,"",AI13)</f>
        <v>25.82938</v>
      </c>
      <c r="AJ4" s="9">
        <f t="shared" si="3"/>
        <v>31.332080000000001</v>
      </c>
      <c r="AK4" s="9" t="str">
        <f t="shared" si="3"/>
        <v/>
      </c>
      <c r="AL4" s="9">
        <f t="shared" si="3"/>
        <v>31.095890000000001</v>
      </c>
      <c r="AM4" s="28">
        <f t="shared" si="3"/>
        <v>21.025639999999999</v>
      </c>
      <c r="AN4" s="23"/>
      <c r="AO4" s="23"/>
      <c r="AP4" s="116"/>
      <c r="AQ4" s="185" t="s">
        <v>24</v>
      </c>
      <c r="AR4" s="9">
        <f>IF(COUNTA(AR13)=0,"",AR13)</f>
        <v>37.224449999999997</v>
      </c>
      <c r="AS4" s="9">
        <f t="shared" ref="AS4:AW4" si="4">IF(COUNTA(AS13)=0,"",AS13)</f>
        <v>22.608699999999999</v>
      </c>
      <c r="AT4" s="9">
        <f t="shared" si="4"/>
        <v>43.138629999999999</v>
      </c>
      <c r="AU4" s="9" t="str">
        <f t="shared" si="4"/>
        <v/>
      </c>
      <c r="AV4" s="9">
        <f t="shared" si="4"/>
        <v>40.653590000000001</v>
      </c>
      <c r="AW4" s="28">
        <f t="shared" si="4"/>
        <v>25.965669999999999</v>
      </c>
      <c r="AX4" s="23"/>
      <c r="AY4" s="23"/>
      <c r="AZ4" s="116"/>
      <c r="BA4" s="185" t="s">
        <v>24</v>
      </c>
      <c r="BB4" s="9">
        <v>34.523809999999997</v>
      </c>
      <c r="BC4" s="9">
        <v>20.86093</v>
      </c>
      <c r="BD4" s="9">
        <v>40.368270000000003</v>
      </c>
      <c r="BE4" s="9" t="s">
        <v>284</v>
      </c>
      <c r="BF4" s="9">
        <v>36.906289999999998</v>
      </c>
      <c r="BG4" s="28">
        <v>26.41921</v>
      </c>
      <c r="BH4" s="23"/>
      <c r="BI4" s="23"/>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7" t="str">
        <f ca="true">IF(ISBLANK('Data Summary'!A7),"",'Data Summary'!A7)</f>
        <v>NGA_2013_SDI</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6"/>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6"/>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16"/>
      <c r="AG5" s="185" t="s">
        <v>0</v>
      </c>
      <c r="AH5" s="9">
        <f>IF((COUNTA(AH14:AH25)=0)+(COUNTA(AH13)=0),"",100-AH13-SUMPRODUCT(AG14:AG25,AH14:AH25))</f>
        <v>11.465964999999997</v>
      </c>
      <c r="AI5" s="9">
        <f>IF((COUNTA(AI14:AI25)=0)+(COUNTA(AI13)=0),"",100-AI13-SUMPRODUCT(AG14:AG25,AI14:AI25))</f>
        <v>5.5687249999999864</v>
      </c>
      <c r="AJ5" s="9">
        <f>IF((COUNTA(AJ14:AJ25)=0)+(COUNTA(AJ13)=0),"",100-AJ13-SUMPRODUCT(AG14:AG25,AJ14:AJ25))</f>
        <v>16.135080000000002</v>
      </c>
      <c r="AK5" s="9" t="str">
        <f>IF((COUNTA(AK14:AK25)=0)+(COUNTA(AK13)=0),"",100-AK13-SUMPRODUCT(AG14:AG25,AK14:AK25))</f>
        <v/>
      </c>
      <c r="AL5" s="9">
        <f>IF((COUNTA(AL14:AL25)=0)+(COUNTA(AL13)=0),"",100-AL13-SUMPRODUCT(AG14:AG25,AL14:AL25))</f>
        <v>12.191775000000007</v>
      </c>
      <c r="AM5" s="28">
        <f>IF((COUNTA(AM14:AM25)=0)+(COUNTA(AM13)=0),"",100-AM13-SUMPRODUCT(AG14:AG25,AM14:AM25))</f>
        <v>7.4358900000000006</v>
      </c>
      <c r="AN5" s="23"/>
      <c r="AO5" s="23"/>
      <c r="AP5" s="116"/>
      <c r="AQ5" s="185" t="s">
        <v>0</v>
      </c>
      <c r="AR5" s="9">
        <f>IF((COUNTA(AR14:AR25)=0)+(COUNTA(AR13)=0),"",100-AR13-SUMPRODUCT(AQ14:AQ25,AR14:AR25))</f>
        <v>12.600205000000003</v>
      </c>
      <c r="AS5" s="9">
        <f>IF((COUNTA(AS14:AS25)=0)+(COUNTA(AS13)=0),"",100-AS13-SUMPRODUCT(AQ14:AQ25,AS14:AS25))</f>
        <v>3.9130399999999952</v>
      </c>
      <c r="AT5" s="9">
        <f>IF((COUNTA(AT14:AT25)=0)+(COUNTA(AT13)=0),"",100-AT13-SUMPRODUCT(AQ14:AQ25,AT14:AT25))</f>
        <v>16.115425000000016</v>
      </c>
      <c r="AU5" s="9" t="str">
        <f>IF((COUNTA(AU14:AU25)=0)+(COUNTA(AU13)=0),"",100-AU13-SUMPRODUCT(AQ14:AQ25,AU14:AU25))</f>
        <v/>
      </c>
      <c r="AV5" s="9">
        <f>IF((COUNTA(AV14:AV25)=0)+(COUNTA(AV13)=0),"",100-AV13-SUMPRODUCT(AQ14:AQ25,AV14:AV25))</f>
        <v>13.660139999999998</v>
      </c>
      <c r="AW5" s="28">
        <f>IF((COUNTA(AW14:AW25)=0)+(COUNTA(AW13)=0),"",100-AW13-SUMPRODUCT(AQ14:AQ25,AW14:AW25))</f>
        <v>9.1201599999999985</v>
      </c>
      <c r="AX5" s="23"/>
      <c r="AY5" s="23"/>
      <c r="AZ5" s="116"/>
      <c r="BA5" s="185" t="s">
        <v>0</v>
      </c>
      <c r="BB5" s="9">
        <v>9.9206399999999988</v>
      </c>
      <c r="BC5" s="9">
        <v>4.6357650000000206</v>
      </c>
      <c r="BD5" s="9">
        <v>12.181300000000007</v>
      </c>
      <c r="BE5" s="9" t="s">
        <v>284</v>
      </c>
      <c r="BF5" s="9">
        <v>10.590500000000006</v>
      </c>
      <c r="BG5" s="28">
        <v>7.6419250000000005</v>
      </c>
      <c r="BH5" s="23"/>
      <c r="BI5" s="23"/>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7" t="str">
        <f ca="true">IF(ISBLANK('Data Summary'!A8),"",'Data Summary'!A8)</f>
        <v>NGA_2015_NWSS</v>
      </c>
      <c r="B6" s="116"/>
      <c r="C6" s="64" t="s">
        <v>19</v>
      </c>
      <c r="D6" s="9">
        <f>IF(COUNTA(D14:D25)=0,"",SUMPRODUCT(D14:D25,C14:C25))</f>
        <v>67.617999137512925</v>
      </c>
      <c r="E6" s="9" t="str">
        <f>IF(COUNTA(E14:E25)=0,"",SUMPRODUCT(E14:E25,C14:C25))</f>
        <v/>
      </c>
      <c r="F6" s="9" t="str">
        <f>IF(COUNTA(F14:F25)=0,"",SUMPRODUCT(F14:F25,C14:C25))</f>
        <v/>
      </c>
      <c r="G6" s="9" t="str">
        <f>IF(COUNTA(G14:G25)=0,"",SUMPRODUCT(G14:G25,C14:C25))</f>
        <v/>
      </c>
      <c r="H6" s="9">
        <f>IF(COUNTA(H14:H25)=0,"",SUMPRODUCT(H14:H25,C14:C25))</f>
        <v>62.4</v>
      </c>
      <c r="I6" s="28">
        <f>IF(COUNTA(I14:I25)=0,"",SUMPRODUCT(I14:I25,C14:C25))</f>
        <v>74.099999999999994</v>
      </c>
      <c r="J6" s="23"/>
      <c r="K6" s="23"/>
      <c r="L6" s="116"/>
      <c r="M6" s="64" t="s">
        <v>19</v>
      </c>
      <c r="N6" s="9">
        <f>IF(COUNTA(N14:N25)=0,"",SUMPRODUCT(N14:N25,M14:M25))</f>
        <v>42.142859999999999</v>
      </c>
      <c r="O6" s="9">
        <f>IF(COUNTA(O14:O25)=0,"",SUMPRODUCT(O14:O25,M14:M25))</f>
        <v>41.378999999999998</v>
      </c>
      <c r="P6" s="9">
        <f>IF(COUNTA(P14:P25)=0,"",SUMPRODUCT(P14:P25,M14:M25))</f>
        <v>56.785699999999999</v>
      </c>
      <c r="Q6" s="9" t="str">
        <f>IF(COUNTA(Q14:Q25)=0,"",SUMPRODUCT(Q14:Q25,M14:M25))</f>
        <v/>
      </c>
      <c r="R6" s="9">
        <f>IF(COUNTA(R14:R25)=0,"",SUMPRODUCT(R14:R25,M14:M25))</f>
        <v>42.89</v>
      </c>
      <c r="S6" s="28" t="str">
        <f>IF(COUNTA(S14:S25)=0,"",SUMPRODUCT(S14:S25,M14:M25))</f>
        <v/>
      </c>
      <c r="T6" s="23"/>
      <c r="U6" s="23"/>
      <c r="V6" s="116"/>
      <c r="W6" s="64" t="s">
        <v>19</v>
      </c>
      <c r="X6" s="9">
        <f>IF(COUNTA(X14:X25)=0,"",SUMPRODUCT(X14:X25,W14:W25))</f>
        <v>50</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6"/>
      <c r="AG6" s="185" t="s">
        <v>19</v>
      </c>
      <c r="AH6" s="9">
        <f>IF(COUNTA(AH14:AH25)=0,"",SUMPRODUCT(AH14:AH25,AG14:AG25))</f>
        <v>59.633515000000003</v>
      </c>
      <c r="AI6" s="9">
        <f>IF(COUNTA(AI14:AI25)=0,"",SUMPRODUCT(AI14:AI25,AG14:AG25))</f>
        <v>68.601895000000013</v>
      </c>
      <c r="AJ6" s="9">
        <f>IF(COUNTA(AJ14:AJ25)=0,"",SUMPRODUCT(AJ14:AJ25,AG14:AG25))</f>
        <v>52.532839999999993</v>
      </c>
      <c r="AK6" s="9" t="str">
        <f>IF(COUNTA(AK14:AK25)=0,"",SUMPRODUCT(AK14:AK25,AG14:AG25))</f>
        <v/>
      </c>
      <c r="AL6" s="9">
        <f>IF(COUNTA(AL14:AL25)=0,"",SUMPRODUCT(AL14:AL25,AG14:AG25))</f>
        <v>56.712334999999996</v>
      </c>
      <c r="AM6" s="28">
        <f>IF(COUNTA(AM14:AM25)=0,"",SUMPRODUCT(AM14:AM25,AG14:AG25))</f>
        <v>71.538470000000004</v>
      </c>
      <c r="AN6" s="23"/>
      <c r="AO6" s="23"/>
      <c r="AP6" s="116"/>
      <c r="AQ6" s="185" t="s">
        <v>19</v>
      </c>
      <c r="AR6" s="9">
        <f>IF(COUNTA(AR14:AR25)=0,"",SUMPRODUCT(AR14:AR25,AQ14:AQ25))</f>
        <v>50.175345</v>
      </c>
      <c r="AS6" s="9">
        <f>IF(COUNTA(AS14:AS25)=0,"",SUMPRODUCT(AS14:AS25,AQ14:AQ25))</f>
        <v>73.478260000000006</v>
      </c>
      <c r="AT6" s="9">
        <f>IF(COUNTA(AT14:AT25)=0,"",SUMPRODUCT(AT14:AT25,AQ14:AQ25))</f>
        <v>40.745944999999985</v>
      </c>
      <c r="AU6" s="9" t="str">
        <f>IF(COUNTA(AU14:AU25)=0,"",SUMPRODUCT(AU14:AU25,AQ14:AQ25))</f>
        <v/>
      </c>
      <c r="AV6" s="9">
        <f>IF(COUNTA(AV14:AV25)=0,"",SUMPRODUCT(AV14:AV25,AQ14:AQ25))</f>
        <v>45.68627</v>
      </c>
      <c r="AW6" s="28">
        <f>IF(COUNTA(AW14:AW25)=0,"",SUMPRODUCT(AW14:AW25,AQ14:AQ25))</f>
        <v>64.914169999999999</v>
      </c>
      <c r="AX6" s="23"/>
      <c r="AY6" s="23"/>
      <c r="AZ6" s="116"/>
      <c r="BA6" s="185" t="s">
        <v>19</v>
      </c>
      <c r="BB6" s="9">
        <v>55.555550000000004</v>
      </c>
      <c r="BC6" s="9">
        <v>74.503304999999983</v>
      </c>
      <c r="BD6" s="9">
        <v>47.45042999999999</v>
      </c>
      <c r="BE6" s="9" t="s">
        <v>284</v>
      </c>
      <c r="BF6" s="9">
        <v>52.503209999999996</v>
      </c>
      <c r="BG6" s="28">
        <v>65.938865000000007</v>
      </c>
      <c r="BH6" s="23"/>
      <c r="BI6" s="23"/>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7" t="str">
        <f ca="true">IF(ISBLANK('Data Summary'!A9),"",'Data Summary'!A9)</f>
        <v>NGA_2018_NORM</v>
      </c>
      <c r="B7" s="116"/>
      <c r="C7" s="98" t="s">
        <v>38</v>
      </c>
      <c r="D7" s="8"/>
      <c r="E7" s="8"/>
      <c r="F7" s="8"/>
      <c r="G7" s="8"/>
      <c r="H7" s="8"/>
      <c r="I7" s="28"/>
      <c r="J7" s="23"/>
      <c r="K7" s="23"/>
      <c r="L7" s="116"/>
      <c r="M7" s="98" t="s">
        <v>38</v>
      </c>
      <c r="N7" s="8"/>
      <c r="O7" s="8"/>
      <c r="P7" s="8"/>
      <c r="Q7" s="8"/>
      <c r="R7" s="8"/>
      <c r="S7" s="28"/>
      <c r="T7" s="23"/>
      <c r="U7" s="23"/>
      <c r="V7" s="116"/>
      <c r="W7" s="98" t="s">
        <v>38</v>
      </c>
      <c r="X7" s="8"/>
      <c r="Y7" s="8"/>
      <c r="Z7" s="8"/>
      <c r="AA7" s="8"/>
      <c r="AB7" s="8"/>
      <c r="AC7" s="28"/>
      <c r="AD7" s="23"/>
      <c r="AE7" s="23"/>
      <c r="AF7" s="116" t="s">
        <v>238</v>
      </c>
      <c r="AG7" s="186" t="s">
        <v>38</v>
      </c>
      <c r="AH7" s="8">
        <v>36.439790000000002</v>
      </c>
      <c r="AI7" s="8">
        <v>40.995260000000002</v>
      </c>
      <c r="AJ7" s="8">
        <v>32.833019999999998</v>
      </c>
      <c r="AK7" s="8"/>
      <c r="AL7" s="8">
        <v>32.054789999999997</v>
      </c>
      <c r="AM7" s="28">
        <v>53.333329999999997</v>
      </c>
      <c r="AN7" s="23"/>
      <c r="AO7" s="23"/>
      <c r="AP7" s="116" t="s">
        <v>238</v>
      </c>
      <c r="AQ7" s="186" t="s">
        <v>38</v>
      </c>
      <c r="AR7" s="8">
        <v>33.066130000000001</v>
      </c>
      <c r="AS7" s="8">
        <v>49.565219999999997</v>
      </c>
      <c r="AT7" s="8">
        <v>26.389869999999998</v>
      </c>
      <c r="AU7" s="8"/>
      <c r="AV7" s="8">
        <v>29.673200000000001</v>
      </c>
      <c r="AW7" s="28">
        <v>44.206009999999999</v>
      </c>
      <c r="AX7" s="23"/>
      <c r="AY7" s="23"/>
      <c r="AZ7" s="116" t="s">
        <v>238</v>
      </c>
      <c r="BA7" s="186" t="s">
        <v>38</v>
      </c>
      <c r="BB7" s="8">
        <v>37.351190000000003</v>
      </c>
      <c r="BC7" s="8">
        <v>53.145699999999998</v>
      </c>
      <c r="BD7" s="8">
        <v>30.594899999999999</v>
      </c>
      <c r="BE7" s="8"/>
      <c r="BF7" s="8">
        <v>34.72401</v>
      </c>
      <c r="BG7" s="28">
        <v>46.288209999999999</v>
      </c>
      <c r="BH7" s="23"/>
      <c r="BI7" s="23"/>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ht="15.6" customHeight="true" x14ac:dyDescent="0.25">
      <c r="A8" s="387" t="str">
        <f ca="true">IF(ISBLANK('Data Summary'!A10),"",'Data Summary'!A10)</f>
        <v>NGA_2019_NORM</v>
      </c>
      <c r="B8" s="116"/>
      <c r="C8" s="98" t="s">
        <v>106</v>
      </c>
      <c r="D8" s="99"/>
      <c r="E8" s="9"/>
      <c r="F8" s="9"/>
      <c r="G8" s="9"/>
      <c r="H8" s="9"/>
      <c r="I8" s="28"/>
      <c r="J8" s="23"/>
      <c r="K8" s="23"/>
      <c r="L8" s="116"/>
      <c r="M8" s="98" t="s">
        <v>106</v>
      </c>
      <c r="N8" s="99"/>
      <c r="O8" s="9"/>
      <c r="P8" s="9"/>
      <c r="Q8" s="9"/>
      <c r="R8" s="9"/>
      <c r="S8" s="28"/>
      <c r="T8" s="23"/>
      <c r="U8" s="23"/>
      <c r="V8" s="116"/>
      <c r="W8" s="98" t="s">
        <v>106</v>
      </c>
      <c r="X8" s="99"/>
      <c r="Y8" s="9"/>
      <c r="Z8" s="9"/>
      <c r="AA8" s="9"/>
      <c r="AB8" s="9"/>
      <c r="AC8" s="28"/>
      <c r="AD8" s="23"/>
      <c r="AE8" s="23"/>
      <c r="AF8" s="116"/>
      <c r="AG8" s="186" t="s">
        <v>106</v>
      </c>
      <c r="AH8" s="99"/>
      <c r="AI8" s="9"/>
      <c r="AJ8" s="9"/>
      <c r="AK8" s="9"/>
      <c r="AL8" s="9"/>
      <c r="AM8" s="28"/>
      <c r="AN8" s="23"/>
      <c r="AO8" s="23"/>
      <c r="AP8" s="116" t="s">
        <v>283</v>
      </c>
      <c r="AQ8" s="186" t="s">
        <v>106</v>
      </c>
      <c r="AR8" s="9">
        <v>34.919840000000001</v>
      </c>
      <c r="AS8" s="9">
        <v>55.13044</v>
      </c>
      <c r="AT8" s="9">
        <v>26.74173</v>
      </c>
      <c r="AU8" s="9"/>
      <c r="AV8" s="9">
        <v>29.934640000000002</v>
      </c>
      <c r="AW8" s="28">
        <v>51.287549999999996</v>
      </c>
      <c r="AX8" s="23"/>
      <c r="AY8" s="23"/>
      <c r="AZ8" s="116" t="s">
        <v>283</v>
      </c>
      <c r="BA8" s="186" t="s">
        <v>106</v>
      </c>
      <c r="BB8" s="9">
        <v>37.84722</v>
      </c>
      <c r="BC8" s="9">
        <v>56.456960000000002</v>
      </c>
      <c r="BD8" s="9">
        <v>29.886680000000002</v>
      </c>
      <c r="BE8" s="9"/>
      <c r="BF8" s="9">
        <v>33.889600000000002</v>
      </c>
      <c r="BG8" s="28">
        <v>51.310040000000001</v>
      </c>
      <c r="BH8" s="23"/>
      <c r="BI8" s="23"/>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7" t="str">
        <f ca="true">IF(ISBLANK('Data Summary'!A11),"",'Data Summary'!A11)</f>
        <v>NGA_2021_NORM</v>
      </c>
      <c r="B9" s="116"/>
      <c r="C9" s="64" t="s">
        <v>173</v>
      </c>
      <c r="D9" s="100"/>
      <c r="E9" s="7"/>
      <c r="F9" s="7"/>
      <c r="G9" s="7"/>
      <c r="H9" s="7"/>
      <c r="I9" s="25"/>
      <c r="J9" s="23"/>
      <c r="K9" s="23"/>
      <c r="L9" s="116"/>
      <c r="M9" s="64" t="s">
        <v>173</v>
      </c>
      <c r="N9" s="100"/>
      <c r="O9" s="7"/>
      <c r="P9" s="7"/>
      <c r="Q9" s="7"/>
      <c r="R9" s="7"/>
      <c r="S9" s="25"/>
      <c r="T9" s="23"/>
      <c r="U9" s="23"/>
      <c r="V9" s="116"/>
      <c r="W9" s="64" t="s">
        <v>173</v>
      </c>
      <c r="X9" s="100"/>
      <c r="Y9" s="7"/>
      <c r="Z9" s="7"/>
      <c r="AA9" s="7"/>
      <c r="AB9" s="7"/>
      <c r="AC9" s="25"/>
      <c r="AD9" s="23"/>
      <c r="AE9" s="23"/>
      <c r="AF9" s="116" t="s">
        <v>237</v>
      </c>
      <c r="AG9" s="185" t="s">
        <v>173</v>
      </c>
      <c r="AH9" s="8">
        <v>36.439790000000002</v>
      </c>
      <c r="AI9" s="187">
        <v>40.995260000000002</v>
      </c>
      <c r="AJ9" s="187">
        <v>32.833019999999998</v>
      </c>
      <c r="AK9" s="187"/>
      <c r="AL9" s="187">
        <v>32.054789999999997</v>
      </c>
      <c r="AM9" s="25">
        <v>53.333329999999997</v>
      </c>
      <c r="AN9" s="23"/>
      <c r="AO9" s="23"/>
      <c r="AP9" s="116" t="s">
        <v>237</v>
      </c>
      <c r="AQ9" s="185" t="s">
        <v>173</v>
      </c>
      <c r="AR9" s="8">
        <v>33.066130000000001</v>
      </c>
      <c r="AS9" s="187">
        <v>49.565219999999997</v>
      </c>
      <c r="AT9" s="187">
        <v>26.389869999999998</v>
      </c>
      <c r="AU9" s="187"/>
      <c r="AV9" s="187">
        <v>29.673200000000001</v>
      </c>
      <c r="AW9" s="25">
        <v>44.206009999999999</v>
      </c>
      <c r="AX9" s="23"/>
      <c r="AY9" s="23"/>
      <c r="AZ9" s="116" t="s">
        <v>237</v>
      </c>
      <c r="BA9" s="185" t="s">
        <v>173</v>
      </c>
      <c r="BB9" s="8">
        <v>37.351190000000003</v>
      </c>
      <c r="BC9" s="187">
        <v>53.145699999999998</v>
      </c>
      <c r="BD9" s="187">
        <v>30.594899999999999</v>
      </c>
      <c r="BE9" s="187"/>
      <c r="BF9" s="187">
        <v>34.72401</v>
      </c>
      <c r="BG9" s="25">
        <v>46.288209999999999</v>
      </c>
      <c r="BH9" s="23"/>
      <c r="BI9" s="23"/>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ht="15.6" customHeight="true" x14ac:dyDescent="0.25">
      <c r="A10" s="388" t="str">
        <f ca="true">IF(ISBLANK('Data Summary'!A12),"",'Data Summary'!A12)</f>
        <v/>
      </c>
      <c r="B10" s="116"/>
      <c r="C10" s="64" t="s">
        <v>107</v>
      </c>
      <c r="D10" s="101"/>
      <c r="E10" s="7"/>
      <c r="F10" s="7"/>
      <c r="G10" s="7"/>
      <c r="H10" s="7"/>
      <c r="I10" s="25"/>
      <c r="J10" s="23"/>
      <c r="K10" s="23"/>
      <c r="L10" s="116"/>
      <c r="M10" s="64" t="s">
        <v>107</v>
      </c>
      <c r="N10" s="101"/>
      <c r="O10" s="7"/>
      <c r="P10" s="7"/>
      <c r="Q10" s="7"/>
      <c r="R10" s="7"/>
      <c r="S10" s="25"/>
      <c r="T10" s="23"/>
      <c r="U10" s="23"/>
      <c r="V10" s="116"/>
      <c r="W10" s="64" t="s">
        <v>107</v>
      </c>
      <c r="X10" s="101"/>
      <c r="Y10" s="7"/>
      <c r="Z10" s="7"/>
      <c r="AA10" s="7"/>
      <c r="AB10" s="7"/>
      <c r="AC10" s="25"/>
      <c r="AD10" s="23"/>
      <c r="AE10" s="23"/>
      <c r="AF10" s="116"/>
      <c r="AG10" s="185" t="s">
        <v>107</v>
      </c>
      <c r="AH10" s="188"/>
      <c r="AI10" s="187"/>
      <c r="AJ10" s="187"/>
      <c r="AK10" s="187"/>
      <c r="AL10" s="187"/>
      <c r="AM10" s="25"/>
      <c r="AN10" s="23"/>
      <c r="AO10" s="23"/>
      <c r="AP10" s="116"/>
      <c r="AQ10" s="185" t="s">
        <v>107</v>
      </c>
      <c r="AR10" s="384">
        <v>34.919840000000001</v>
      </c>
      <c r="AS10" s="187">
        <v>55.130429999999997</v>
      </c>
      <c r="AT10" s="187">
        <v>26.74173</v>
      </c>
      <c r="AU10" s="187"/>
      <c r="AV10" s="187">
        <v>29.934640000000002</v>
      </c>
      <c r="AW10" s="25">
        <v>51.287550000000003</v>
      </c>
      <c r="AX10" s="23"/>
      <c r="AY10" s="23"/>
      <c r="AZ10" s="116"/>
      <c r="BA10" s="185" t="s">
        <v>107</v>
      </c>
      <c r="BB10" s="384">
        <v>37.84722</v>
      </c>
      <c r="BC10" s="187">
        <v>56.456949999999999</v>
      </c>
      <c r="BD10" s="187">
        <v>29.886690000000002</v>
      </c>
      <c r="BE10" s="187"/>
      <c r="BF10" s="187">
        <v>33.889600000000002</v>
      </c>
      <c r="BG10" s="25">
        <v>51.310040000000001</v>
      </c>
      <c r="BH10" s="23"/>
      <c r="BI10" s="23"/>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ht="15.6" customHeight="true" x14ac:dyDescent="0.25">
      <c r="A11" s="388" t="str">
        <f ca="true">IF(ISBLANK('Data Summary'!A13),"",'Data Summary'!A13)</f>
        <v/>
      </c>
      <c r="B11" s="116"/>
      <c r="C11" s="64" t="s">
        <v>108</v>
      </c>
      <c r="D11" s="101"/>
      <c r="E11" s="7"/>
      <c r="F11" s="7"/>
      <c r="G11" s="7"/>
      <c r="H11" s="7"/>
      <c r="I11" s="25"/>
      <c r="J11" s="23"/>
      <c r="K11" s="23"/>
      <c r="L11" s="116"/>
      <c r="M11" s="64" t="s">
        <v>108</v>
      </c>
      <c r="N11" s="101"/>
      <c r="O11" s="7"/>
      <c r="P11" s="7"/>
      <c r="Q11" s="7"/>
      <c r="R11" s="7"/>
      <c r="S11" s="25"/>
      <c r="T11" s="23"/>
      <c r="U11" s="23"/>
      <c r="V11" s="116"/>
      <c r="W11" s="64" t="s">
        <v>108</v>
      </c>
      <c r="X11" s="101"/>
      <c r="Y11" s="7"/>
      <c r="Z11" s="7"/>
      <c r="AA11" s="7"/>
      <c r="AB11" s="7"/>
      <c r="AC11" s="25"/>
      <c r="AD11" s="23"/>
      <c r="AE11" s="23"/>
      <c r="AF11" s="116"/>
      <c r="AG11" s="185" t="s">
        <v>108</v>
      </c>
      <c r="AH11" s="188"/>
      <c r="AI11" s="187"/>
      <c r="AJ11" s="187"/>
      <c r="AK11" s="187"/>
      <c r="AL11" s="187"/>
      <c r="AM11" s="25"/>
      <c r="AN11" s="23"/>
      <c r="AO11" s="23"/>
      <c r="AP11" s="116"/>
      <c r="AQ11" s="185" t="s">
        <v>108</v>
      </c>
      <c r="AR11" s="384">
        <v>26.001999999999999</v>
      </c>
      <c r="AS11" s="187">
        <v>40.695650000000001</v>
      </c>
      <c r="AT11" s="187">
        <v>20.0563</v>
      </c>
      <c r="AU11" s="187"/>
      <c r="AV11" s="187">
        <v>22.156860000000002</v>
      </c>
      <c r="AW11" s="25">
        <v>38.626609999999999</v>
      </c>
      <c r="AX11" s="23"/>
      <c r="AY11" s="23"/>
      <c r="AZ11" s="116"/>
      <c r="BA11" s="185" t="s">
        <v>108</v>
      </c>
      <c r="BB11" s="384">
        <v>29.761900000000001</v>
      </c>
      <c r="BC11" s="187">
        <v>47.019869999999997</v>
      </c>
      <c r="BD11" s="187">
        <v>22.3796</v>
      </c>
      <c r="BE11" s="187"/>
      <c r="BF11" s="187">
        <v>26.059049999999999</v>
      </c>
      <c r="BG11" s="25">
        <v>42.358080000000001</v>
      </c>
      <c r="BH11" s="23"/>
      <c r="BI11" s="23"/>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264" customFormat="true" ht="18" customHeight="true" x14ac:dyDescent="0.2">
      <c r="A12" s="388" t="str">
        <f ca="true">IF(ISBLANK('Data Summary'!A14),"",'Data Summary'!A14)</f>
        <v/>
      </c>
      <c r="B12" s="258" t="s">
        <v>57</v>
      </c>
      <c r="C12" s="259" t="s">
        <v>27</v>
      </c>
      <c r="D12" s="260"/>
      <c r="E12" s="260"/>
      <c r="F12" s="260"/>
      <c r="G12" s="260"/>
      <c r="H12" s="260"/>
      <c r="I12" s="261"/>
      <c r="J12" s="255"/>
      <c r="K12" s="255"/>
      <c r="L12" s="258" t="s">
        <v>57</v>
      </c>
      <c r="M12" s="259" t="s">
        <v>27</v>
      </c>
      <c r="N12" s="260"/>
      <c r="O12" s="260"/>
      <c r="P12" s="260"/>
      <c r="Q12" s="260"/>
      <c r="R12" s="260"/>
      <c r="S12" s="261"/>
      <c r="T12" s="255"/>
      <c r="U12" s="255"/>
      <c r="V12" s="258" t="s">
        <v>57</v>
      </c>
      <c r="W12" s="259" t="s">
        <v>27</v>
      </c>
      <c r="X12" s="260"/>
      <c r="Y12" s="260"/>
      <c r="Z12" s="260"/>
      <c r="AA12" s="260"/>
      <c r="AB12" s="260"/>
      <c r="AC12" s="261"/>
      <c r="AD12" s="255"/>
      <c r="AE12" s="255"/>
      <c r="AF12" s="258" t="s">
        <v>57</v>
      </c>
      <c r="AG12" s="259" t="s">
        <v>27</v>
      </c>
      <c r="AH12" s="262"/>
      <c r="AI12" s="262"/>
      <c r="AJ12" s="262"/>
      <c r="AK12" s="262"/>
      <c r="AL12" s="262"/>
      <c r="AM12" s="261"/>
      <c r="AN12" s="255"/>
      <c r="AO12" s="255"/>
      <c r="AP12" s="258" t="s">
        <v>57</v>
      </c>
      <c r="AQ12" s="259" t="s">
        <v>27</v>
      </c>
      <c r="AR12" s="262"/>
      <c r="AS12" s="262"/>
      <c r="AT12" s="262"/>
      <c r="AU12" s="262"/>
      <c r="AV12" s="262"/>
      <c r="AW12" s="261"/>
      <c r="AX12" s="255"/>
      <c r="AY12" s="255"/>
      <c r="AZ12" s="258" t="s">
        <v>57</v>
      </c>
      <c r="BA12" s="259" t="s">
        <v>27</v>
      </c>
      <c r="BB12" s="262"/>
      <c r="BC12" s="262"/>
      <c r="BD12" s="262"/>
      <c r="BE12" s="262"/>
      <c r="BF12" s="262"/>
      <c r="BG12" s="261"/>
      <c r="BH12" s="255"/>
      <c r="BI12" s="255"/>
      <c r="BJ12" s="263"/>
      <c r="BT12" s="263"/>
      <c r="CD12" s="263"/>
      <c r="CN12" s="263"/>
      <c r="CX12" s="263"/>
      <c r="DH12" s="263"/>
      <c r="DR12" s="263"/>
      <c r="EB12" s="263"/>
      <c r="EL12" s="263"/>
      <c r="EV12" s="263"/>
      <c r="FF12" s="263"/>
      <c r="FP12" s="263"/>
      <c r="FZ12" s="263"/>
      <c r="GJ12" s="263"/>
      <c r="GT12" s="263"/>
      <c r="HD12" s="263"/>
      <c r="HN12" s="263"/>
      <c r="HX12" s="263"/>
    </row>
    <row xmlns:x14ac="http://schemas.microsoft.com/office/spreadsheetml/2009/9/ac" r="13" s="14" customFormat="true" ht="14.25" customHeight="true" x14ac:dyDescent="0.2">
      <c r="A13" s="388" t="str">
        <f ca="true">IF(ISBLANK('Data Summary'!A15),"",'Data Summary'!A15)</f>
        <v/>
      </c>
      <c r="B13" s="117" t="s">
        <v>55</v>
      </c>
      <c r="C13" s="5">
        <v>0</v>
      </c>
      <c r="D13" s="44"/>
      <c r="E13" s="44"/>
      <c r="F13" s="44"/>
      <c r="G13" s="44"/>
      <c r="H13" s="44"/>
      <c r="I13" s="65"/>
      <c r="J13" s="11"/>
      <c r="K13" s="11"/>
      <c r="L13" s="117" t="s">
        <v>55</v>
      </c>
      <c r="M13" s="5">
        <v>0</v>
      </c>
      <c r="N13" s="44"/>
      <c r="O13" s="44"/>
      <c r="P13" s="44"/>
      <c r="Q13" s="44"/>
      <c r="R13" s="44"/>
      <c r="S13" s="65"/>
      <c r="T13" s="11"/>
      <c r="U13" s="11"/>
      <c r="V13" s="117" t="s">
        <v>55</v>
      </c>
      <c r="W13" s="5">
        <v>0</v>
      </c>
      <c r="X13" s="44"/>
      <c r="Y13" s="44"/>
      <c r="Z13" s="44"/>
      <c r="AA13" s="44"/>
      <c r="AB13" s="44"/>
      <c r="AC13" s="65"/>
      <c r="AD13" s="11"/>
      <c r="AE13" s="11"/>
      <c r="AF13" s="117" t="s">
        <v>55</v>
      </c>
      <c r="AG13" s="5">
        <v>0</v>
      </c>
      <c r="AH13" s="44">
        <v>28.90052</v>
      </c>
      <c r="AI13" s="44">
        <v>25.82938</v>
      </c>
      <c r="AJ13" s="44">
        <v>31.332080000000001</v>
      </c>
      <c r="AK13" s="44"/>
      <c r="AL13" s="44">
        <v>31.095890000000001</v>
      </c>
      <c r="AM13" s="65">
        <v>21.025639999999999</v>
      </c>
      <c r="AN13" s="11"/>
      <c r="AO13" s="11"/>
      <c r="AP13" s="117" t="s">
        <v>55</v>
      </c>
      <c r="AQ13" s="5">
        <v>0</v>
      </c>
      <c r="AR13" s="44">
        <v>37.224449999999997</v>
      </c>
      <c r="AS13" s="44">
        <v>22.608699999999999</v>
      </c>
      <c r="AT13" s="44">
        <v>43.138629999999999</v>
      </c>
      <c r="AU13" s="44"/>
      <c r="AV13" s="44">
        <v>40.653590000000001</v>
      </c>
      <c r="AW13" s="65">
        <v>25.965669999999999</v>
      </c>
      <c r="AX13" s="11"/>
      <c r="AY13" s="11"/>
      <c r="AZ13" s="117" t="s">
        <v>55</v>
      </c>
      <c r="BA13" s="5">
        <v>0</v>
      </c>
      <c r="BB13" s="44">
        <v>34.523809999999997</v>
      </c>
      <c r="BC13" s="44">
        <v>20.86093</v>
      </c>
      <c r="BD13" s="44">
        <v>40.368270000000003</v>
      </c>
      <c r="BE13" s="44"/>
      <c r="BF13" s="44">
        <v>36.906289999999998</v>
      </c>
      <c r="BG13" s="65">
        <v>26.41921</v>
      </c>
      <c r="BH13" s="11"/>
      <c r="BI13" s="11"/>
      <c r="BJ13" s="127"/>
      <c r="BT13" s="127"/>
      <c r="CD13" s="127"/>
      <c r="CN13" s="127"/>
      <c r="CX13" s="127"/>
      <c r="DH13" s="127"/>
      <c r="DR13" s="127"/>
      <c r="EB13" s="127"/>
      <c r="EL13" s="127"/>
      <c r="EV13" s="127"/>
      <c r="FF13" s="127"/>
      <c r="FP13" s="127"/>
      <c r="FZ13" s="127"/>
      <c r="GJ13" s="127"/>
      <c r="GT13" s="127"/>
      <c r="HD13" s="127"/>
      <c r="HN13" s="127"/>
      <c r="HX13" s="127"/>
    </row>
    <row xmlns:x14ac="http://schemas.microsoft.com/office/spreadsheetml/2009/9/ac" r="14" x14ac:dyDescent="0.25">
      <c r="A14" s="388" t="str">
        <f ca="true">IF(ISBLANK('Data Summary'!A16),"",'Data Summary'!A16)</f>
        <v/>
      </c>
      <c r="B14" s="118" t="s">
        <v>105</v>
      </c>
      <c r="C14" s="22">
        <v>0</v>
      </c>
      <c r="D14" s="44"/>
      <c r="E14" s="44"/>
      <c r="F14" s="44"/>
      <c r="G14" s="44"/>
      <c r="H14" s="44">
        <v>0</v>
      </c>
      <c r="I14" s="65">
        <v>0</v>
      </c>
      <c r="J14" s="11"/>
      <c r="K14" s="11"/>
      <c r="L14" s="118" t="s">
        <v>105</v>
      </c>
      <c r="M14" s="22">
        <v>0</v>
      </c>
      <c r="N14" s="44"/>
      <c r="O14" s="44"/>
      <c r="P14" s="44"/>
      <c r="Q14" s="44"/>
      <c r="R14" s="44"/>
      <c r="S14" s="65"/>
      <c r="T14" s="11"/>
      <c r="U14" s="11"/>
      <c r="V14" s="118" t="s">
        <v>105</v>
      </c>
      <c r="W14" s="22">
        <v>0</v>
      </c>
      <c r="X14" s="44"/>
      <c r="Y14" s="44"/>
      <c r="Z14" s="44"/>
      <c r="AA14" s="44"/>
      <c r="AB14" s="44"/>
      <c r="AC14" s="65"/>
      <c r="AD14" s="11"/>
      <c r="AE14" s="11"/>
      <c r="AF14" s="118" t="s">
        <v>105</v>
      </c>
      <c r="AG14" s="189">
        <v>0</v>
      </c>
      <c r="AH14" s="44">
        <v>0.31413999999999997</v>
      </c>
      <c r="AI14" s="44">
        <v>0.71089999999999998</v>
      </c>
      <c r="AJ14" s="44">
        <v>0</v>
      </c>
      <c r="AK14" s="44"/>
      <c r="AL14" s="44">
        <v>0.41095999999999999</v>
      </c>
      <c r="AM14" s="65">
        <v>0</v>
      </c>
      <c r="AN14" s="11"/>
      <c r="AO14" s="11"/>
      <c r="AP14" s="118" t="s">
        <v>105</v>
      </c>
      <c r="AQ14" s="189">
        <v>0</v>
      </c>
      <c r="AR14" s="44"/>
      <c r="AS14" s="44"/>
      <c r="AT14" s="44"/>
      <c r="AU14" s="44"/>
      <c r="AV14" s="44"/>
      <c r="AW14" s="65"/>
      <c r="AX14" s="11"/>
      <c r="AY14" s="11"/>
      <c r="AZ14" s="118" t="s">
        <v>105</v>
      </c>
      <c r="BA14" s="189">
        <v>0</v>
      </c>
      <c r="BB14" s="44"/>
      <c r="BC14" s="44"/>
      <c r="BD14" s="44"/>
      <c r="BE14" s="44"/>
      <c r="BF14" s="44"/>
      <c r="BG14" s="65"/>
      <c r="BH14" s="11"/>
      <c r="BI14" s="11"/>
    </row>
    <row xmlns:x14ac="http://schemas.microsoft.com/office/spreadsheetml/2009/9/ac" r="15" s="2" customFormat="true" x14ac:dyDescent="0.25">
      <c r="A15" s="388" t="str">
        <f ca="true">IF(ISBLANK('Data Summary'!A17),"",'Data Summary'!A17)</f>
        <v/>
      </c>
      <c r="B15" s="118" t="s">
        <v>161</v>
      </c>
      <c r="C15" s="6">
        <v>1</v>
      </c>
      <c r="D15" s="44">
        <f>(H15/100*Population!F15+I15/100*Population!G15)/(Population!F15+Population!G15)*100</f>
        <v>67.617999137512925</v>
      </c>
      <c r="E15" s="7"/>
      <c r="F15" s="7"/>
      <c r="G15" s="7"/>
      <c r="H15" s="44">
        <v>62.4</v>
      </c>
      <c r="I15" s="65">
        <v>74.099999999999994</v>
      </c>
      <c r="J15" s="11"/>
      <c r="K15" s="11"/>
      <c r="L15" s="118" t="s">
        <v>251</v>
      </c>
      <c r="M15" s="6">
        <v>1</v>
      </c>
      <c r="N15" s="44">
        <v>42.142859999999999</v>
      </c>
      <c r="O15" s="7">
        <v>41.378999999999998</v>
      </c>
      <c r="P15" s="7">
        <v>56.785699999999999</v>
      </c>
      <c r="Q15" s="7"/>
      <c r="R15" s="44">
        <v>42.89</v>
      </c>
      <c r="S15" s="65"/>
      <c r="T15" s="11"/>
      <c r="U15" s="11"/>
      <c r="V15" s="118" t="s">
        <v>181</v>
      </c>
      <c r="W15" s="6">
        <v>1</v>
      </c>
      <c r="X15" s="44">
        <v>50</v>
      </c>
      <c r="Y15" s="7"/>
      <c r="Z15" s="7"/>
      <c r="AA15" s="7"/>
      <c r="AB15" s="44"/>
      <c r="AC15" s="65"/>
      <c r="AD15" s="11"/>
      <c r="AE15" s="11"/>
      <c r="AF15" s="118" t="s">
        <v>226</v>
      </c>
      <c r="AG15" s="6">
        <v>1</v>
      </c>
      <c r="AH15" s="44">
        <v>3.4554999999999998</v>
      </c>
      <c r="AI15" s="187">
        <v>5.2132699999999996</v>
      </c>
      <c r="AJ15" s="187">
        <v>2.06379</v>
      </c>
      <c r="AK15" s="187"/>
      <c r="AL15" s="44">
        <v>3.1506799999999999</v>
      </c>
      <c r="AM15" s="65">
        <v>5.1282100000000002</v>
      </c>
      <c r="AN15" s="11"/>
      <c r="AO15" s="11"/>
      <c r="AP15" s="118" t="s">
        <v>226</v>
      </c>
      <c r="AQ15" s="6">
        <v>1</v>
      </c>
      <c r="AR15" s="44">
        <v>3.30661</v>
      </c>
      <c r="AS15" s="187">
        <v>7.6521699999999999</v>
      </c>
      <c r="AT15" s="187">
        <v>1.5482100000000001</v>
      </c>
      <c r="AU15" s="187"/>
      <c r="AV15" s="44">
        <v>2.9411800000000001</v>
      </c>
      <c r="AW15" s="65">
        <v>4.5064399999999996</v>
      </c>
      <c r="AX15" s="11"/>
      <c r="AY15" s="11"/>
      <c r="AZ15" s="118" t="s">
        <v>226</v>
      </c>
      <c r="BA15" s="6">
        <v>1</v>
      </c>
      <c r="BB15" s="44">
        <v>4.1666699999999999</v>
      </c>
      <c r="BC15" s="187">
        <v>8.2781500000000001</v>
      </c>
      <c r="BD15" s="187">
        <v>2.4079299999999999</v>
      </c>
      <c r="BE15" s="187"/>
      <c r="BF15" s="44">
        <v>4.5571200000000003</v>
      </c>
      <c r="BG15" s="65">
        <v>2.8384299999999998</v>
      </c>
      <c r="BH15" s="11"/>
      <c r="BI15" s="11"/>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88" t="str">
        <f ca="true">IF(ISBLANK('Data Summary'!A18),"",'Data Summary'!A18)</f>
        <v/>
      </c>
      <c r="B16" s="119"/>
      <c r="C16" s="102"/>
      <c r="D16" s="44"/>
      <c r="E16" s="7"/>
      <c r="F16" s="7"/>
      <c r="G16" s="7"/>
      <c r="H16" s="44"/>
      <c r="I16" s="65"/>
      <c r="J16" s="11"/>
      <c r="K16" s="11"/>
      <c r="L16" s="119"/>
      <c r="M16" s="102"/>
      <c r="N16" s="44"/>
      <c r="O16" s="7"/>
      <c r="P16" s="7"/>
      <c r="Q16" s="7"/>
      <c r="R16" s="44"/>
      <c r="S16" s="65"/>
      <c r="T16" s="11"/>
      <c r="U16" s="11"/>
      <c r="V16" s="119"/>
      <c r="W16" s="102"/>
      <c r="X16" s="44"/>
      <c r="Y16" s="7"/>
      <c r="Z16" s="7"/>
      <c r="AA16" s="7"/>
      <c r="AB16" s="44"/>
      <c r="AC16" s="65"/>
      <c r="AD16" s="11"/>
      <c r="AE16" s="11"/>
      <c r="AF16" s="118" t="s">
        <v>227</v>
      </c>
      <c r="AG16" s="190">
        <v>1</v>
      </c>
      <c r="AH16" s="44">
        <v>38.534030000000001</v>
      </c>
      <c r="AI16" s="187">
        <v>38.862560000000002</v>
      </c>
      <c r="AJ16" s="187">
        <v>38.273919999999997</v>
      </c>
      <c r="AK16" s="187"/>
      <c r="AL16" s="44">
        <v>35.616439999999997</v>
      </c>
      <c r="AM16" s="65">
        <v>50.256410000000002</v>
      </c>
      <c r="AN16" s="11"/>
      <c r="AO16" s="11"/>
      <c r="AP16" s="118" t="s">
        <v>227</v>
      </c>
      <c r="AQ16" s="190">
        <v>1</v>
      </c>
      <c r="AR16" s="44">
        <v>34.569139999999997</v>
      </c>
      <c r="AS16" s="187">
        <v>49.217390000000002</v>
      </c>
      <c r="AT16" s="187">
        <v>28.6418</v>
      </c>
      <c r="AU16" s="187"/>
      <c r="AV16" s="44">
        <v>31.437909999999999</v>
      </c>
      <c r="AW16" s="65">
        <v>44.849789999999999</v>
      </c>
      <c r="AX16" s="11"/>
      <c r="AY16" s="11"/>
      <c r="AZ16" s="118" t="s">
        <v>227</v>
      </c>
      <c r="BA16" s="190">
        <v>1</v>
      </c>
      <c r="BB16" s="44">
        <v>38.045630000000003</v>
      </c>
      <c r="BC16" s="187">
        <v>48.509929999999997</v>
      </c>
      <c r="BD16" s="187">
        <v>33.569409999999998</v>
      </c>
      <c r="BE16" s="187"/>
      <c r="BF16" s="44">
        <v>35.173299999999998</v>
      </c>
      <c r="BG16" s="65">
        <v>47.816589999999998</v>
      </c>
      <c r="BH16" s="11"/>
      <c r="BI16" s="11"/>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88" t="str">
        <f ca="true">IF(ISBLANK('Data Summary'!A19),"",'Data Summary'!A19)</f>
        <v/>
      </c>
      <c r="B17" s="119"/>
      <c r="C17" s="102"/>
      <c r="D17" s="44"/>
      <c r="E17" s="7"/>
      <c r="F17" s="7"/>
      <c r="G17" s="7"/>
      <c r="H17" s="44"/>
      <c r="I17" s="25"/>
      <c r="J17" s="11"/>
      <c r="K17" s="11"/>
      <c r="L17" s="119"/>
      <c r="M17" s="102"/>
      <c r="N17" s="44"/>
      <c r="O17" s="7"/>
      <c r="P17" s="7"/>
      <c r="Q17" s="7"/>
      <c r="R17" s="44"/>
      <c r="S17" s="25"/>
      <c r="T17" s="11"/>
      <c r="U17" s="11"/>
      <c r="V17" s="119"/>
      <c r="W17" s="102"/>
      <c r="X17" s="44"/>
      <c r="Y17" s="7"/>
      <c r="Z17" s="7"/>
      <c r="AA17" s="7"/>
      <c r="AB17" s="44"/>
      <c r="AC17" s="25"/>
      <c r="AD17" s="11"/>
      <c r="AE17" s="11"/>
      <c r="AF17" s="118" t="s">
        <v>228</v>
      </c>
      <c r="AG17" s="190">
        <v>1</v>
      </c>
      <c r="AH17" s="44">
        <v>5.13089</v>
      </c>
      <c r="AI17" s="187">
        <v>5.45024</v>
      </c>
      <c r="AJ17" s="187">
        <v>4.87805</v>
      </c>
      <c r="AK17" s="187"/>
      <c r="AL17" s="44">
        <v>5.3424699999999996</v>
      </c>
      <c r="AM17" s="25">
        <v>5.1282100000000002</v>
      </c>
      <c r="AN17" s="11"/>
      <c r="AO17" s="11"/>
      <c r="AP17" s="118" t="s">
        <v>228</v>
      </c>
      <c r="AQ17" s="190">
        <v>1</v>
      </c>
      <c r="AR17" s="44">
        <v>6.2124199999999998</v>
      </c>
      <c r="AS17" s="187">
        <v>8</v>
      </c>
      <c r="AT17" s="187">
        <v>5.48909</v>
      </c>
      <c r="AU17" s="187"/>
      <c r="AV17" s="44">
        <v>5.6862700000000004</v>
      </c>
      <c r="AW17" s="25">
        <v>7.9399100000000002</v>
      </c>
      <c r="AX17" s="11"/>
      <c r="AY17" s="11"/>
      <c r="AZ17" s="118" t="s">
        <v>228</v>
      </c>
      <c r="BA17" s="190">
        <v>1</v>
      </c>
      <c r="BB17" s="44">
        <v>4.6131000000000002</v>
      </c>
      <c r="BC17" s="187">
        <v>5.1324500000000004</v>
      </c>
      <c r="BD17" s="187">
        <v>4.39093</v>
      </c>
      <c r="BE17" s="187"/>
      <c r="BF17" s="44">
        <v>4.3003900000000002</v>
      </c>
      <c r="BG17" s="25">
        <v>5.6768599999999996</v>
      </c>
      <c r="BH17" s="11"/>
      <c r="BI17" s="11"/>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88" t="str">
        <f ca="true">IF(ISBLANK('Data Summary'!A20),"",'Data Summary'!A20)</f>
        <v/>
      </c>
      <c r="B18" s="118"/>
      <c r="C18" s="13"/>
      <c r="D18" s="44"/>
      <c r="E18" s="66"/>
      <c r="F18" s="66"/>
      <c r="G18" s="7"/>
      <c r="H18" s="44"/>
      <c r="I18" s="25"/>
      <c r="J18" s="11"/>
      <c r="K18" s="11"/>
      <c r="L18" s="118"/>
      <c r="M18" s="13"/>
      <c r="N18" s="44"/>
      <c r="O18" s="66"/>
      <c r="P18" s="66"/>
      <c r="Q18" s="7"/>
      <c r="R18" s="44"/>
      <c r="S18" s="25"/>
      <c r="T18" s="11"/>
      <c r="U18" s="11"/>
      <c r="V18" s="118"/>
      <c r="W18" s="13"/>
      <c r="X18" s="44"/>
      <c r="Y18" s="66"/>
      <c r="Z18" s="66"/>
      <c r="AA18" s="7"/>
      <c r="AB18" s="44"/>
      <c r="AC18" s="25"/>
      <c r="AD18" s="11"/>
      <c r="AE18" s="11"/>
      <c r="AF18" s="118" t="s">
        <v>229</v>
      </c>
      <c r="AG18" s="190">
        <v>0</v>
      </c>
      <c r="AH18" s="44">
        <v>2.19895</v>
      </c>
      <c r="AI18" s="66">
        <v>0.47393000000000002</v>
      </c>
      <c r="AJ18" s="66">
        <v>3.56473</v>
      </c>
      <c r="AK18" s="187"/>
      <c r="AL18" s="44">
        <v>2.4657499999999999</v>
      </c>
      <c r="AM18" s="25">
        <v>1.0256400000000001</v>
      </c>
      <c r="AN18" s="11"/>
      <c r="AO18" s="11"/>
      <c r="AP18" s="118" t="s">
        <v>229</v>
      </c>
      <c r="AQ18" s="190">
        <v>0</v>
      </c>
      <c r="AR18" s="44">
        <v>4.1082200000000002</v>
      </c>
      <c r="AS18" s="66">
        <v>1.21739</v>
      </c>
      <c r="AT18" s="66">
        <v>5.2779699999999998</v>
      </c>
      <c r="AU18" s="187"/>
      <c r="AV18" s="44">
        <v>4.3137299999999996</v>
      </c>
      <c r="AW18" s="25">
        <v>3.4334799999999999</v>
      </c>
      <c r="AX18" s="11"/>
      <c r="AY18" s="11"/>
      <c r="AZ18" s="118" t="s">
        <v>229</v>
      </c>
      <c r="BA18" s="190">
        <v>0</v>
      </c>
      <c r="BB18" s="44">
        <v>3.2738100000000001</v>
      </c>
      <c r="BC18" s="66">
        <v>2.3178800000000002</v>
      </c>
      <c r="BD18" s="66">
        <v>3.6827200000000002</v>
      </c>
      <c r="BE18" s="187"/>
      <c r="BF18" s="44">
        <v>3.7227199999999998</v>
      </c>
      <c r="BG18" s="25">
        <v>1.7467200000000001</v>
      </c>
      <c r="BH18" s="11"/>
      <c r="BI18" s="11"/>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88" t="str">
        <f ca="true">IF(ISBLANK('Data Summary'!A21),"",'Data Summary'!A21)</f>
        <v/>
      </c>
      <c r="B19" s="118"/>
      <c r="C19" s="6"/>
      <c r="D19" s="103"/>
      <c r="E19" s="66"/>
      <c r="F19" s="66"/>
      <c r="G19" s="66"/>
      <c r="H19" s="44"/>
      <c r="I19" s="67"/>
      <c r="J19" s="11"/>
      <c r="K19" s="11"/>
      <c r="L19" s="118"/>
      <c r="M19" s="6"/>
      <c r="N19" s="103"/>
      <c r="O19" s="66"/>
      <c r="P19" s="66"/>
      <c r="Q19" s="66"/>
      <c r="R19" s="44"/>
      <c r="S19" s="67"/>
      <c r="T19" s="11"/>
      <c r="U19" s="11"/>
      <c r="V19" s="118"/>
      <c r="W19" s="6"/>
      <c r="X19" s="103"/>
      <c r="Y19" s="66"/>
      <c r="Z19" s="66"/>
      <c r="AA19" s="66"/>
      <c r="AB19" s="44"/>
      <c r="AC19" s="67"/>
      <c r="AD19" s="11"/>
      <c r="AE19" s="11"/>
      <c r="AF19" s="118" t="s">
        <v>230</v>
      </c>
      <c r="AG19" s="6">
        <v>1</v>
      </c>
      <c r="AH19" s="44">
        <v>0.31413999999999997</v>
      </c>
      <c r="AI19" s="66">
        <v>0.47393000000000002</v>
      </c>
      <c r="AJ19" s="66">
        <v>0.18762000000000001</v>
      </c>
      <c r="AK19" s="66"/>
      <c r="AL19" s="44">
        <v>0</v>
      </c>
      <c r="AM19" s="67">
        <v>1.5384599999999999</v>
      </c>
      <c r="AN19" s="11"/>
      <c r="AO19" s="11"/>
      <c r="AP19" s="118" t="s">
        <v>230</v>
      </c>
      <c r="AQ19" s="6">
        <v>1</v>
      </c>
      <c r="AR19" s="44">
        <v>5.0099999999999999E-2</v>
      </c>
      <c r="AS19" s="66">
        <v>0</v>
      </c>
      <c r="AT19" s="66">
        <v>7.0370000000000002E-2</v>
      </c>
      <c r="AU19" s="66"/>
      <c r="AV19" s="44">
        <v>6.5360000000000001E-2</v>
      </c>
      <c r="AW19" s="67">
        <v>0</v>
      </c>
      <c r="AX19" s="11"/>
      <c r="AY19" s="11"/>
      <c r="AZ19" s="118" t="s">
        <v>230</v>
      </c>
      <c r="BA19" s="6">
        <v>1</v>
      </c>
      <c r="BB19" s="44">
        <v>4.9599999999999998E-2</v>
      </c>
      <c r="BC19" s="66">
        <v>0</v>
      </c>
      <c r="BD19" s="66">
        <v>7.0819999999999994E-2</v>
      </c>
      <c r="BE19" s="66"/>
      <c r="BF19" s="44">
        <v>6.4180000000000001E-2</v>
      </c>
      <c r="BG19" s="67">
        <v>0</v>
      </c>
      <c r="BH19" s="11"/>
      <c r="BI19" s="11"/>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88" t="str">
        <f ca="true">IF(ISBLANK('Data Summary'!A22),"",'Data Summary'!A22)</f>
        <v/>
      </c>
      <c r="B20" s="118"/>
      <c r="C20" s="6"/>
      <c r="D20" s="104"/>
      <c r="E20" s="66"/>
      <c r="F20" s="66"/>
      <c r="G20" s="66"/>
      <c r="H20" s="66"/>
      <c r="I20" s="68"/>
      <c r="J20" s="11"/>
      <c r="K20" s="11"/>
      <c r="L20" s="118"/>
      <c r="M20" s="6"/>
      <c r="N20" s="104"/>
      <c r="O20" s="66"/>
      <c r="P20" s="66"/>
      <c r="Q20" s="66"/>
      <c r="R20" s="66"/>
      <c r="S20" s="68"/>
      <c r="T20" s="11"/>
      <c r="U20" s="11"/>
      <c r="V20" s="118"/>
      <c r="W20" s="6"/>
      <c r="X20" s="104"/>
      <c r="Y20" s="66"/>
      <c r="Z20" s="66"/>
      <c r="AA20" s="66"/>
      <c r="AB20" s="66"/>
      <c r="AC20" s="68"/>
      <c r="AD20" s="11"/>
      <c r="AE20" s="11"/>
      <c r="AF20" s="118" t="s">
        <v>231</v>
      </c>
      <c r="AG20" s="6">
        <v>0</v>
      </c>
      <c r="AH20" s="66">
        <v>0.73297999999999996</v>
      </c>
      <c r="AI20" s="66">
        <v>0.47393000000000002</v>
      </c>
      <c r="AJ20" s="66">
        <v>0.93808999999999998</v>
      </c>
      <c r="AK20" s="66"/>
      <c r="AL20" s="66">
        <v>0.68493000000000004</v>
      </c>
      <c r="AM20" s="68">
        <v>1.0256400000000001</v>
      </c>
      <c r="AN20" s="11"/>
      <c r="AO20" s="11"/>
      <c r="AP20" s="118" t="s">
        <v>231</v>
      </c>
      <c r="AQ20" s="6">
        <v>0</v>
      </c>
      <c r="AR20" s="66">
        <v>0.30059999999999998</v>
      </c>
      <c r="AS20" s="66">
        <v>0.17391000000000001</v>
      </c>
      <c r="AT20" s="66">
        <v>0.35186000000000001</v>
      </c>
      <c r="AU20" s="66"/>
      <c r="AV20" s="66">
        <v>0.26144000000000001</v>
      </c>
      <c r="AW20" s="68">
        <v>0.42918000000000001</v>
      </c>
      <c r="AX20" s="11"/>
      <c r="AY20" s="11"/>
      <c r="AZ20" s="118" t="s">
        <v>231</v>
      </c>
      <c r="BA20" s="6">
        <v>0</v>
      </c>
      <c r="BB20" s="66">
        <v>0.99206000000000005</v>
      </c>
      <c r="BC20" s="66">
        <v>0</v>
      </c>
      <c r="BD20" s="66">
        <v>1.4164300000000001</v>
      </c>
      <c r="BE20" s="66"/>
      <c r="BF20" s="66">
        <v>1.2195100000000001</v>
      </c>
      <c r="BG20" s="68">
        <v>0.21834000000000001</v>
      </c>
      <c r="BH20" s="11"/>
      <c r="BI20" s="11"/>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88" t="str">
        <f ca="true">IF(ISBLANK('Data Summary'!A23),"",'Data Summary'!A23)</f>
        <v/>
      </c>
      <c r="B21" s="118"/>
      <c r="C21" s="13"/>
      <c r="D21" s="105"/>
      <c r="E21" s="7"/>
      <c r="F21" s="7"/>
      <c r="G21" s="7"/>
      <c r="H21" s="7"/>
      <c r="I21" s="68"/>
      <c r="J21" s="11"/>
      <c r="K21" s="11"/>
      <c r="L21" s="118"/>
      <c r="M21" s="13"/>
      <c r="N21" s="105"/>
      <c r="O21" s="7"/>
      <c r="P21" s="7"/>
      <c r="Q21" s="7"/>
      <c r="R21" s="7"/>
      <c r="S21" s="68"/>
      <c r="T21" s="11"/>
      <c r="U21" s="11"/>
      <c r="V21" s="118"/>
      <c r="W21" s="13"/>
      <c r="X21" s="105"/>
      <c r="Y21" s="7"/>
      <c r="Z21" s="7"/>
      <c r="AA21" s="7"/>
      <c r="AB21" s="7"/>
      <c r="AC21" s="68"/>
      <c r="AD21" s="11"/>
      <c r="AE21" s="11"/>
      <c r="AF21" s="118" t="s">
        <v>232</v>
      </c>
      <c r="AG21" s="190">
        <v>1</v>
      </c>
      <c r="AH21" s="187">
        <v>0.41885</v>
      </c>
      <c r="AI21" s="187">
        <v>0</v>
      </c>
      <c r="AJ21" s="187">
        <v>0.75046999999999997</v>
      </c>
      <c r="AK21" s="187"/>
      <c r="AL21" s="187">
        <v>0.41095999999999999</v>
      </c>
      <c r="AM21" s="68">
        <v>0.51282000000000005</v>
      </c>
      <c r="AN21" s="11"/>
      <c r="AO21" s="11"/>
      <c r="AP21" s="118" t="s">
        <v>232</v>
      </c>
      <c r="AQ21" s="190">
        <v>1</v>
      </c>
      <c r="AR21" s="187">
        <v>0.20039999999999999</v>
      </c>
      <c r="AS21" s="187">
        <v>0</v>
      </c>
      <c r="AT21" s="187">
        <v>0.28149000000000002</v>
      </c>
      <c r="AU21" s="187"/>
      <c r="AV21" s="187">
        <v>0.19608</v>
      </c>
      <c r="AW21" s="68">
        <v>0.21459</v>
      </c>
      <c r="AX21" s="11"/>
      <c r="AY21" s="11"/>
      <c r="AZ21" s="118" t="s">
        <v>232</v>
      </c>
      <c r="BA21" s="190">
        <v>1</v>
      </c>
      <c r="BB21" s="187">
        <v>0.54562999999999995</v>
      </c>
      <c r="BC21" s="187">
        <v>0.16556000000000001</v>
      </c>
      <c r="BD21" s="187">
        <v>0.70821999999999996</v>
      </c>
      <c r="BE21" s="187"/>
      <c r="BF21" s="187">
        <v>0.64185000000000003</v>
      </c>
      <c r="BG21" s="68">
        <v>0.21834000000000001</v>
      </c>
      <c r="BH21" s="11"/>
      <c r="BI21" s="11"/>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88" t="str">
        <f ca="true">IF(ISBLANK('Data Summary'!A24),"",'Data Summary'!A24)</f>
        <v/>
      </c>
      <c r="B22" s="118"/>
      <c r="C22" s="13"/>
      <c r="D22" s="105"/>
      <c r="E22" s="7"/>
      <c r="F22" s="7"/>
      <c r="G22" s="7"/>
      <c r="H22" s="7"/>
      <c r="I22" s="25"/>
      <c r="J22" s="11"/>
      <c r="K22" s="11"/>
      <c r="L22" s="118"/>
      <c r="M22" s="13"/>
      <c r="N22" s="105"/>
      <c r="O22" s="7"/>
      <c r="P22" s="7"/>
      <c r="Q22" s="7"/>
      <c r="R22" s="7"/>
      <c r="S22" s="25"/>
      <c r="T22" s="11"/>
      <c r="U22" s="11"/>
      <c r="V22" s="118"/>
      <c r="W22" s="13"/>
      <c r="X22" s="105"/>
      <c r="Y22" s="7"/>
      <c r="Z22" s="7"/>
      <c r="AA22" s="7"/>
      <c r="AB22" s="7"/>
      <c r="AC22" s="25"/>
      <c r="AD22" s="11"/>
      <c r="AE22" s="11"/>
      <c r="AF22" s="118" t="s">
        <v>233</v>
      </c>
      <c r="AG22" s="190">
        <v>1</v>
      </c>
      <c r="AH22" s="187">
        <v>1.6753899999999999</v>
      </c>
      <c r="AI22" s="187">
        <v>2.1326999999999998</v>
      </c>
      <c r="AJ22" s="187">
        <v>1.31332</v>
      </c>
      <c r="AK22" s="187"/>
      <c r="AL22" s="187">
        <v>1.64384</v>
      </c>
      <c r="AM22" s="25">
        <v>2.0512800000000002</v>
      </c>
      <c r="AN22" s="11"/>
      <c r="AO22" s="11"/>
      <c r="AP22" s="118" t="s">
        <v>233</v>
      </c>
      <c r="AQ22" s="190">
        <v>1</v>
      </c>
      <c r="AR22" s="187">
        <v>1.85371</v>
      </c>
      <c r="AS22" s="187">
        <v>2.78261</v>
      </c>
      <c r="AT22" s="187">
        <v>1.47783</v>
      </c>
      <c r="AU22" s="187"/>
      <c r="AV22" s="187">
        <v>1.96078</v>
      </c>
      <c r="AW22" s="25">
        <v>1.5021500000000001</v>
      </c>
      <c r="AX22" s="11"/>
      <c r="AY22" s="11"/>
      <c r="AZ22" s="118" t="s">
        <v>233</v>
      </c>
      <c r="BA22" s="190">
        <v>1</v>
      </c>
      <c r="BB22" s="187">
        <v>2.2321399999999998</v>
      </c>
      <c r="BC22" s="187">
        <v>3.3112599999999999</v>
      </c>
      <c r="BD22" s="187">
        <v>1.77054</v>
      </c>
      <c r="BE22" s="187"/>
      <c r="BF22" s="187">
        <v>2.3748399999999998</v>
      </c>
      <c r="BG22" s="25">
        <v>1.7467200000000001</v>
      </c>
      <c r="BH22" s="11"/>
      <c r="BI22" s="11"/>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88"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c r="W23" s="13"/>
      <c r="X23" s="7"/>
      <c r="Y23" s="7"/>
      <c r="Z23" s="7"/>
      <c r="AA23" s="7"/>
      <c r="AB23" s="7"/>
      <c r="AC23" s="25"/>
      <c r="AD23" s="11"/>
      <c r="AE23" s="11"/>
      <c r="AF23" s="118" t="s">
        <v>234</v>
      </c>
      <c r="AG23" s="190">
        <v>0</v>
      </c>
      <c r="AH23" s="187">
        <v>5.7591599999999996</v>
      </c>
      <c r="AI23" s="187">
        <v>0.94786999999999999</v>
      </c>
      <c r="AJ23" s="187">
        <v>9.5684799999999992</v>
      </c>
      <c r="AK23" s="187"/>
      <c r="AL23" s="187">
        <v>6.1643800000000004</v>
      </c>
      <c r="AM23" s="25">
        <v>4.1025600000000004</v>
      </c>
      <c r="AN23" s="11"/>
      <c r="AO23" s="11"/>
      <c r="AP23" s="118" t="s">
        <v>234</v>
      </c>
      <c r="AQ23" s="190">
        <v>0</v>
      </c>
      <c r="AR23" s="187">
        <v>6.9138299999999999</v>
      </c>
      <c r="AS23" s="187">
        <v>1.21739</v>
      </c>
      <c r="AT23" s="187">
        <v>9.2188599999999994</v>
      </c>
      <c r="AU23" s="187"/>
      <c r="AV23" s="187">
        <v>7.84314</v>
      </c>
      <c r="AW23" s="25">
        <v>3.86266</v>
      </c>
      <c r="AX23" s="11"/>
      <c r="AY23" s="11"/>
      <c r="AZ23" s="118" t="s">
        <v>234</v>
      </c>
      <c r="BA23" s="190">
        <v>0</v>
      </c>
      <c r="BB23" s="187">
        <v>4.4146799999999997</v>
      </c>
      <c r="BC23" s="187">
        <v>1.3245</v>
      </c>
      <c r="BD23" s="187">
        <v>5.7365399999999998</v>
      </c>
      <c r="BE23" s="187"/>
      <c r="BF23" s="187">
        <v>4.42875</v>
      </c>
      <c r="BG23" s="25">
        <v>4.3668100000000001</v>
      </c>
      <c r="BH23" s="11"/>
      <c r="BI23" s="11"/>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88"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3"/>
      <c r="X24" s="7"/>
      <c r="Y24" s="7"/>
      <c r="Z24" s="7"/>
      <c r="AA24" s="7"/>
      <c r="AB24" s="7"/>
      <c r="AC24" s="25"/>
      <c r="AD24" s="11"/>
      <c r="AE24" s="11"/>
      <c r="AF24" s="118" t="s">
        <v>235</v>
      </c>
      <c r="AG24" s="190">
        <v>1</v>
      </c>
      <c r="AH24" s="187">
        <v>7.64398</v>
      </c>
      <c r="AI24" s="187">
        <v>13.507110000000001</v>
      </c>
      <c r="AJ24" s="187">
        <v>3.0018799999999999</v>
      </c>
      <c r="AK24" s="187"/>
      <c r="AL24" s="187">
        <v>8.0821900000000007</v>
      </c>
      <c r="AM24" s="25">
        <v>5.6410299999999998</v>
      </c>
      <c r="AN24" s="11"/>
      <c r="AO24" s="11"/>
      <c r="AP24" s="118" t="s">
        <v>235</v>
      </c>
      <c r="AQ24" s="190">
        <v>1</v>
      </c>
      <c r="AR24" s="187">
        <v>2.7054100000000001</v>
      </c>
      <c r="AS24" s="187">
        <v>4.5217400000000003</v>
      </c>
      <c r="AT24" s="187">
        <v>1.97044</v>
      </c>
      <c r="AU24" s="187"/>
      <c r="AV24" s="187">
        <v>2.15686</v>
      </c>
      <c r="AW24" s="25">
        <v>4.5064399999999996</v>
      </c>
      <c r="AX24" s="11"/>
      <c r="AY24" s="11"/>
      <c r="AZ24" s="118" t="s">
        <v>235</v>
      </c>
      <c r="BA24" s="190">
        <v>1</v>
      </c>
      <c r="BB24" s="187">
        <v>4.6627000000000001</v>
      </c>
      <c r="BC24" s="187">
        <v>8.1125799999999995</v>
      </c>
      <c r="BD24" s="187">
        <v>3.1869700000000001</v>
      </c>
      <c r="BE24" s="187"/>
      <c r="BF24" s="187">
        <v>4.1720199999999998</v>
      </c>
      <c r="BG24" s="25">
        <v>6.33188</v>
      </c>
      <c r="BH24" s="11"/>
      <c r="BI24" s="11"/>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88"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3"/>
      <c r="X25" s="7"/>
      <c r="Y25" s="7"/>
      <c r="Z25" s="7"/>
      <c r="AA25" s="7"/>
      <c r="AB25" s="7"/>
      <c r="AC25" s="25"/>
      <c r="AD25" s="11"/>
      <c r="AE25" s="11"/>
      <c r="AF25" s="118" t="s">
        <v>236</v>
      </c>
      <c r="AG25" s="190">
        <v>0.5</v>
      </c>
      <c r="AH25" s="187">
        <v>4.9214700000000002</v>
      </c>
      <c r="AI25" s="187">
        <v>5.9241700000000002</v>
      </c>
      <c r="AJ25" s="187">
        <v>4.12758</v>
      </c>
      <c r="AK25" s="187"/>
      <c r="AL25" s="187">
        <v>4.9315100000000003</v>
      </c>
      <c r="AM25" s="25">
        <v>2.5640999999999998</v>
      </c>
      <c r="AN25" s="11"/>
      <c r="AO25" s="11"/>
      <c r="AP25" s="118" t="s">
        <v>236</v>
      </c>
      <c r="AQ25" s="190">
        <v>0.5</v>
      </c>
      <c r="AR25" s="187">
        <v>2.55511</v>
      </c>
      <c r="AS25" s="187">
        <v>2.6086999999999998</v>
      </c>
      <c r="AT25" s="187">
        <v>2.5334300000000001</v>
      </c>
      <c r="AU25" s="187"/>
      <c r="AV25" s="187">
        <v>2.48366</v>
      </c>
      <c r="AW25" s="25">
        <v>2.7896999999999998</v>
      </c>
      <c r="AX25" s="11"/>
      <c r="AY25" s="11"/>
      <c r="AZ25" s="118" t="s">
        <v>236</v>
      </c>
      <c r="BA25" s="190">
        <v>0.5</v>
      </c>
      <c r="BB25" s="187">
        <v>2.4801600000000001</v>
      </c>
      <c r="BC25" s="187">
        <v>1.98675</v>
      </c>
      <c r="BD25" s="187">
        <v>2.6912199999999999</v>
      </c>
      <c r="BE25" s="187"/>
      <c r="BF25" s="187">
        <v>2.4390200000000002</v>
      </c>
      <c r="BG25" s="25">
        <v>2.6200899999999998</v>
      </c>
      <c r="BH25" s="11"/>
      <c r="BI25" s="11"/>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ht="83.25" customHeight="true" x14ac:dyDescent="0.25">
      <c r="A26" s="388" t="str">
        <f ca="true">IF(ISBLANK('Data Summary'!A28),"",'Data Summary'!A28)</f>
        <v/>
      </c>
      <c r="B26" s="120" t="s">
        <v>12</v>
      </c>
      <c r="C26" s="569" t="s">
        <v>166</v>
      </c>
      <c r="D26" s="569"/>
      <c r="E26" s="569"/>
      <c r="F26" s="569"/>
      <c r="G26" s="569"/>
      <c r="H26" s="569"/>
      <c r="I26" s="570"/>
      <c r="J26" s="11"/>
      <c r="K26" s="11"/>
      <c r="L26" s="120" t="s">
        <v>12</v>
      </c>
      <c r="M26" s="569" t="s">
        <v>254</v>
      </c>
      <c r="N26" s="569"/>
      <c r="O26" s="569"/>
      <c r="P26" s="569"/>
      <c r="Q26" s="569"/>
      <c r="R26" s="569"/>
      <c r="S26" s="570"/>
      <c r="T26" s="11"/>
      <c r="U26" s="11"/>
      <c r="V26" s="120" t="s">
        <v>12</v>
      </c>
      <c r="W26" s="569" t="s">
        <v>185</v>
      </c>
      <c r="X26" s="569"/>
      <c r="Y26" s="569"/>
      <c r="Z26" s="569"/>
      <c r="AA26" s="569"/>
      <c r="AB26" s="569"/>
      <c r="AC26" s="570"/>
      <c r="AD26" s="11"/>
      <c r="AE26" s="11"/>
      <c r="AF26" s="120" t="s">
        <v>12</v>
      </c>
      <c r="AG26" s="571" t="s">
        <v>225</v>
      </c>
      <c r="AH26" s="572"/>
      <c r="AI26" s="572"/>
      <c r="AJ26" s="572"/>
      <c r="AK26" s="572"/>
      <c r="AL26" s="572"/>
      <c r="AM26" s="573"/>
      <c r="AN26" s="11"/>
      <c r="AO26" s="11"/>
      <c r="AP26" s="120" t="s">
        <v>12</v>
      </c>
      <c r="AQ26" s="571" t="s">
        <v>225</v>
      </c>
      <c r="AR26" s="572"/>
      <c r="AS26" s="572"/>
      <c r="AT26" s="572"/>
      <c r="AU26" s="572"/>
      <c r="AV26" s="572"/>
      <c r="AW26" s="573"/>
      <c r="AX26" s="11"/>
      <c r="AY26" s="11"/>
      <c r="AZ26" s="120" t="s">
        <v>12</v>
      </c>
      <c r="BA26" s="571" t="s">
        <v>225</v>
      </c>
      <c r="BB26" s="572"/>
      <c r="BC26" s="572"/>
      <c r="BD26" s="572"/>
      <c r="BE26" s="572"/>
      <c r="BF26" s="572"/>
      <c r="BG26" s="573"/>
      <c r="BH26" s="11"/>
      <c r="BI26" s="11"/>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15.75" customHeight="true" x14ac:dyDescent="0.25">
      <c r="A27" s="388" t="str">
        <f ca="true">IF(ISBLANK('Data Summary'!A29),"",'Data Summary'!A29)</f>
        <v/>
      </c>
      <c r="B27" s="120"/>
      <c r="C27" s="63" t="s">
        <v>120</v>
      </c>
      <c r="D27" s="51"/>
      <c r="E27" s="51"/>
      <c r="F27" s="51"/>
      <c r="G27" s="51"/>
      <c r="H27" s="51"/>
      <c r="I27" s="95"/>
      <c r="J27" s="11"/>
      <c r="K27" s="11"/>
      <c r="L27" s="120"/>
      <c r="M27" s="63" t="s">
        <v>120</v>
      </c>
      <c r="N27" s="51"/>
      <c r="O27" s="51"/>
      <c r="P27" s="51"/>
      <c r="Q27" s="51"/>
      <c r="R27" s="51"/>
      <c r="S27" s="95"/>
      <c r="T27" s="11"/>
      <c r="U27" s="11"/>
      <c r="V27" s="120"/>
      <c r="W27" s="63" t="s">
        <v>120</v>
      </c>
      <c r="X27" s="51"/>
      <c r="Y27" s="51"/>
      <c r="Z27" s="51"/>
      <c r="AA27" s="51"/>
      <c r="AB27" s="51"/>
      <c r="AC27" s="95"/>
      <c r="AD27" s="11"/>
      <c r="AE27" s="11"/>
      <c r="AF27" s="120"/>
      <c r="AG27" s="63" t="s">
        <v>120</v>
      </c>
      <c r="AH27" s="51" t="s">
        <v>162</v>
      </c>
      <c r="AI27" s="51" t="s">
        <v>162</v>
      </c>
      <c r="AJ27" s="51" t="s">
        <v>162</v>
      </c>
      <c r="AK27" s="51"/>
      <c r="AL27" s="51" t="s">
        <v>162</v>
      </c>
      <c r="AM27" s="95" t="s">
        <v>162</v>
      </c>
      <c r="AN27" s="11"/>
      <c r="AO27" s="11"/>
      <c r="AP27" s="120"/>
      <c r="AQ27" s="63" t="s">
        <v>120</v>
      </c>
      <c r="AR27" s="51" t="s">
        <v>162</v>
      </c>
      <c r="AS27" s="51" t="s">
        <v>162</v>
      </c>
      <c r="AT27" s="51" t="s">
        <v>162</v>
      </c>
      <c r="AU27" s="51"/>
      <c r="AV27" s="51" t="s">
        <v>162</v>
      </c>
      <c r="AW27" s="95" t="s">
        <v>162</v>
      </c>
      <c r="AX27" s="11"/>
      <c r="AY27" s="11"/>
      <c r="AZ27" s="120"/>
      <c r="BA27" s="63" t="s">
        <v>120</v>
      </c>
      <c r="BB27" s="51" t="s">
        <v>162</v>
      </c>
      <c r="BC27" s="51" t="s">
        <v>162</v>
      </c>
      <c r="BD27" s="51" t="s">
        <v>162</v>
      </c>
      <c r="BE27" s="51"/>
      <c r="BF27" s="51" t="s">
        <v>162</v>
      </c>
      <c r="BG27" s="95" t="s">
        <v>162</v>
      </c>
      <c r="BH27" s="11"/>
      <c r="BI27" s="11"/>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88" t="str">
        <f ca="true">IF(ISBLANK('Data Summary'!A30),"",'Data Summary'!A30)</f>
        <v/>
      </c>
      <c r="B28" s="120"/>
      <c r="C28" s="63" t="s">
        <v>102</v>
      </c>
      <c r="D28" s="51" t="s">
        <v>187</v>
      </c>
      <c r="E28" s="51"/>
      <c r="F28" s="51"/>
      <c r="G28" s="51"/>
      <c r="H28" s="51" t="s">
        <v>187</v>
      </c>
      <c r="I28" s="95" t="s">
        <v>187</v>
      </c>
      <c r="J28" s="11"/>
      <c r="K28" s="11"/>
      <c r="L28" s="120"/>
      <c r="M28" s="63" t="s">
        <v>102</v>
      </c>
      <c r="N28" s="51" t="s">
        <v>162</v>
      </c>
      <c r="O28" s="51" t="s">
        <v>162</v>
      </c>
      <c r="P28" s="51" t="s">
        <v>162</v>
      </c>
      <c r="Q28" s="51"/>
      <c r="R28" s="51" t="s">
        <v>162</v>
      </c>
      <c r="S28" s="95"/>
      <c r="T28" s="11"/>
      <c r="U28" s="11"/>
      <c r="V28" s="120"/>
      <c r="W28" s="63" t="s">
        <v>102</v>
      </c>
      <c r="X28" s="51" t="s">
        <v>162</v>
      </c>
      <c r="Y28" s="51"/>
      <c r="Z28" s="51"/>
      <c r="AA28" s="51"/>
      <c r="AB28" s="51"/>
      <c r="AC28" s="95"/>
      <c r="AD28" s="11"/>
      <c r="AE28" s="11"/>
      <c r="AF28" s="120"/>
      <c r="AG28" s="63" t="s">
        <v>102</v>
      </c>
      <c r="AH28" s="51" t="s">
        <v>162</v>
      </c>
      <c r="AI28" s="51" t="s">
        <v>162</v>
      </c>
      <c r="AJ28" s="51" t="s">
        <v>162</v>
      </c>
      <c r="AK28" s="51"/>
      <c r="AL28" s="51" t="s">
        <v>162</v>
      </c>
      <c r="AM28" s="95" t="s">
        <v>162</v>
      </c>
      <c r="AN28" s="11"/>
      <c r="AO28" s="11"/>
      <c r="AP28" s="120"/>
      <c r="AQ28" s="63" t="s">
        <v>102</v>
      </c>
      <c r="AR28" s="51" t="s">
        <v>162</v>
      </c>
      <c r="AS28" s="51" t="s">
        <v>162</v>
      </c>
      <c r="AT28" s="51" t="s">
        <v>162</v>
      </c>
      <c r="AU28" s="51"/>
      <c r="AV28" s="51" t="s">
        <v>162</v>
      </c>
      <c r="AW28" s="95" t="s">
        <v>162</v>
      </c>
      <c r="AX28" s="11"/>
      <c r="AY28" s="11"/>
      <c r="AZ28" s="120"/>
      <c r="BA28" s="63" t="s">
        <v>102</v>
      </c>
      <c r="BB28" s="51" t="s">
        <v>162</v>
      </c>
      <c r="BC28" s="51" t="s">
        <v>162</v>
      </c>
      <c r="BD28" s="51" t="s">
        <v>162</v>
      </c>
      <c r="BE28" s="51"/>
      <c r="BF28" s="51" t="s">
        <v>162</v>
      </c>
      <c r="BG28" s="95" t="s">
        <v>162</v>
      </c>
      <c r="BH28" s="11"/>
      <c r="BI28" s="11"/>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ht="15.75" customHeight="true" x14ac:dyDescent="0.25">
      <c r="A29" s="388" t="str">
        <f ca="true">IF(ISBLANK('Data Summary'!A31),"",'Data Summary'!A31)</f>
        <v/>
      </c>
      <c r="B29" s="120"/>
      <c r="C29" s="63" t="s">
        <v>163</v>
      </c>
      <c r="D29" s="51"/>
      <c r="E29" s="51"/>
      <c r="F29" s="51"/>
      <c r="G29" s="51"/>
      <c r="H29" s="51"/>
      <c r="I29" s="95"/>
      <c r="J29" s="11"/>
      <c r="K29" s="11"/>
      <c r="L29" s="120"/>
      <c r="M29" s="63" t="s">
        <v>163</v>
      </c>
      <c r="N29" s="51"/>
      <c r="O29" s="51"/>
      <c r="P29" s="51"/>
      <c r="Q29" s="51"/>
      <c r="R29" s="51"/>
      <c r="S29" s="95"/>
      <c r="T29" s="11"/>
      <c r="U29" s="11"/>
      <c r="V29" s="120"/>
      <c r="W29" s="63" t="s">
        <v>163</v>
      </c>
      <c r="X29" s="51"/>
      <c r="Y29" s="51"/>
      <c r="Z29" s="51"/>
      <c r="AA29" s="51"/>
      <c r="AB29" s="51"/>
      <c r="AC29" s="95"/>
      <c r="AD29" s="11"/>
      <c r="AE29" s="11"/>
      <c r="AF29" s="120"/>
      <c r="AG29" s="63" t="s">
        <v>163</v>
      </c>
      <c r="AH29" s="51" t="s">
        <v>162</v>
      </c>
      <c r="AI29" s="51" t="s">
        <v>162</v>
      </c>
      <c r="AJ29" s="51" t="s">
        <v>162</v>
      </c>
      <c r="AK29" s="51"/>
      <c r="AL29" s="51" t="s">
        <v>162</v>
      </c>
      <c r="AM29" s="95" t="s">
        <v>162</v>
      </c>
      <c r="AN29" s="11"/>
      <c r="AO29" s="11"/>
      <c r="AP29" s="120"/>
      <c r="AQ29" s="63" t="s">
        <v>163</v>
      </c>
      <c r="AR29" s="51" t="s">
        <v>162</v>
      </c>
      <c r="AS29" s="51" t="s">
        <v>162</v>
      </c>
      <c r="AT29" s="51" t="s">
        <v>162</v>
      </c>
      <c r="AU29" s="51"/>
      <c r="AV29" s="51" t="s">
        <v>162</v>
      </c>
      <c r="AW29" s="95" t="s">
        <v>162</v>
      </c>
      <c r="AX29" s="11"/>
      <c r="AY29" s="11"/>
      <c r="AZ29" s="120"/>
      <c r="BA29" s="63" t="s">
        <v>163</v>
      </c>
      <c r="BB29" s="51" t="s">
        <v>162</v>
      </c>
      <c r="BC29" s="51" t="s">
        <v>162</v>
      </c>
      <c r="BD29" s="51" t="s">
        <v>162</v>
      </c>
      <c r="BE29" s="51"/>
      <c r="BF29" s="51" t="s">
        <v>162</v>
      </c>
      <c r="BG29" s="95" t="s">
        <v>162</v>
      </c>
      <c r="BH29" s="11"/>
      <c r="BI29" s="11"/>
    </row>
    <row xmlns:x14ac="http://schemas.microsoft.com/office/spreadsheetml/2009/9/ac" r="30" ht="15.75" customHeight="true" x14ac:dyDescent="0.25">
      <c r="A30" s="388" t="str">
        <f ca="true">IF(ISBLANK('Data Summary'!A32),"",'Data Summary'!A32)</f>
        <v/>
      </c>
      <c r="B30" s="121"/>
      <c r="C30" s="12" t="s">
        <v>23</v>
      </c>
      <c r="D30" s="69"/>
      <c r="E30" s="69"/>
      <c r="F30" s="69"/>
      <c r="G30" s="70"/>
      <c r="H30" s="71"/>
      <c r="I30" s="72"/>
      <c r="J30" s="11"/>
      <c r="K30" s="11"/>
      <c r="L30" s="121"/>
      <c r="M30" s="12" t="s">
        <v>23</v>
      </c>
      <c r="N30" s="69"/>
      <c r="O30" s="69"/>
      <c r="P30" s="69"/>
      <c r="Q30" s="70"/>
      <c r="R30" s="71"/>
      <c r="S30" s="72"/>
      <c r="T30" s="11"/>
      <c r="U30" s="11"/>
      <c r="V30" s="121"/>
      <c r="W30" s="12" t="s">
        <v>23</v>
      </c>
      <c r="X30" s="69"/>
      <c r="Y30" s="69"/>
      <c r="Z30" s="69"/>
      <c r="AA30" s="70"/>
      <c r="AB30" s="71"/>
      <c r="AC30" s="72"/>
      <c r="AD30" s="11"/>
      <c r="AE30" s="11"/>
      <c r="AF30" s="121"/>
      <c r="AG30" s="12" t="s">
        <v>23</v>
      </c>
      <c r="AH30" s="191"/>
      <c r="AI30" s="191"/>
      <c r="AJ30" s="191"/>
      <c r="AK30" s="192"/>
      <c r="AL30" s="193"/>
      <c r="AM30" s="72"/>
      <c r="AN30" s="11"/>
      <c r="AO30" s="11"/>
      <c r="AP30" s="121"/>
      <c r="AQ30" s="12" t="s">
        <v>23</v>
      </c>
      <c r="AR30" s="191"/>
      <c r="AS30" s="191"/>
      <c r="AT30" s="191"/>
      <c r="AU30" s="192"/>
      <c r="AV30" s="193"/>
      <c r="AW30" s="72"/>
      <c r="AX30" s="11"/>
      <c r="AY30" s="11"/>
      <c r="AZ30" s="121"/>
      <c r="BA30" s="12" t="s">
        <v>23</v>
      </c>
      <c r="BB30" s="191"/>
      <c r="BC30" s="191"/>
      <c r="BD30" s="191"/>
      <c r="BE30" s="192"/>
      <c r="BF30" s="193"/>
      <c r="BG30" s="72"/>
      <c r="BH30" s="11"/>
      <c r="BI30" s="11"/>
    </row>
    <row xmlns:x14ac="http://schemas.microsoft.com/office/spreadsheetml/2009/9/ac" r="31" s="3" customFormat="true" ht="16.5" thickBot="true" x14ac:dyDescent="0.3">
      <c r="A31" s="388" t="str">
        <f ca="true">IF(ISBLANK('Data Summary'!A33),"",'Data Summary'!A33)</f>
        <v/>
      </c>
      <c r="B31" s="122"/>
      <c r="C31" s="73" t="s">
        <v>20</v>
      </c>
      <c r="D31" s="74"/>
      <c r="E31" s="74"/>
      <c r="F31" s="74"/>
      <c r="G31" s="74"/>
      <c r="H31" s="74"/>
      <c r="I31" s="75"/>
      <c r="J31" s="11"/>
      <c r="K31" s="11"/>
      <c r="L31" s="122"/>
      <c r="M31" s="73" t="s">
        <v>20</v>
      </c>
      <c r="N31" s="74">
        <v>760</v>
      </c>
      <c r="O31" s="74">
        <v>286</v>
      </c>
      <c r="P31" s="74">
        <v>474</v>
      </c>
      <c r="Q31" s="74"/>
      <c r="R31" s="74">
        <v>760</v>
      </c>
      <c r="S31" s="75"/>
      <c r="T31" s="11"/>
      <c r="U31" s="11"/>
      <c r="V31" s="122"/>
      <c r="W31" s="73" t="s">
        <v>20</v>
      </c>
      <c r="X31" s="74">
        <v>32155</v>
      </c>
      <c r="Y31" s="74"/>
      <c r="Z31" s="74"/>
      <c r="AA31" s="74"/>
      <c r="AB31" s="74"/>
      <c r="AC31" s="75"/>
      <c r="AD31" s="11"/>
      <c r="AE31" s="11"/>
      <c r="AF31" s="122"/>
      <c r="AG31" s="73" t="s">
        <v>20</v>
      </c>
      <c r="AH31" s="74">
        <v>955</v>
      </c>
      <c r="AI31" s="74">
        <v>422</v>
      </c>
      <c r="AJ31" s="74">
        <v>533</v>
      </c>
      <c r="AK31" s="74"/>
      <c r="AL31" s="74">
        <v>730</v>
      </c>
      <c r="AM31" s="75">
        <v>195</v>
      </c>
      <c r="AN31" s="11"/>
      <c r="AO31" s="11"/>
      <c r="AP31" s="122"/>
      <c r="AQ31" s="73" t="s">
        <v>20</v>
      </c>
      <c r="AR31" s="74">
        <v>1996</v>
      </c>
      <c r="AS31" s="74">
        <v>575</v>
      </c>
      <c r="AT31" s="74">
        <v>1421</v>
      </c>
      <c r="AU31" s="74" t="s">
        <v>284</v>
      </c>
      <c r="AV31" s="74">
        <v>1530</v>
      </c>
      <c r="AW31" s="75">
        <v>466</v>
      </c>
      <c r="AX31" s="11"/>
      <c r="AY31" s="11"/>
      <c r="AZ31" s="122"/>
      <c r="BA31" s="73" t="s">
        <v>20</v>
      </c>
      <c r="BB31" s="74">
        <v>2016</v>
      </c>
      <c r="BC31" s="74">
        <v>604</v>
      </c>
      <c r="BD31" s="74">
        <v>1412</v>
      </c>
      <c r="BE31" s="74" t="s">
        <v>284</v>
      </c>
      <c r="BF31" s="74">
        <v>1558</v>
      </c>
      <c r="BG31" s="75">
        <v>458</v>
      </c>
      <c r="BH31" s="11"/>
      <c r="BI31" s="11"/>
      <c r="BJ31" s="123"/>
      <c r="BT31" s="123"/>
      <c r="CD31" s="123"/>
      <c r="CN31" s="123"/>
      <c r="CX31" s="123"/>
      <c r="DH31" s="123"/>
      <c r="DR31" s="123"/>
      <c r="EB31" s="123"/>
      <c r="EL31" s="123"/>
      <c r="EV31" s="123"/>
      <c r="FF31" s="123"/>
      <c r="FP31" s="123"/>
      <c r="FZ31" s="123"/>
      <c r="GJ31" s="123"/>
      <c r="GT31" s="123"/>
      <c r="HD31" s="123"/>
      <c r="HN31" s="123"/>
      <c r="HX31" s="123"/>
    </row>
    <row xmlns:x14ac="http://schemas.microsoft.com/office/spreadsheetml/2009/9/ac" r="32" s="3" customFormat="true" x14ac:dyDescent="0.25">
      <c r="A32" s="388" t="str">
        <f ca="true">IF(ISBLANK('Data Summary'!A34),"",'Data Summary'!A34)</f>
        <v/>
      </c>
      <c r="B32" s="123"/>
      <c r="L32" s="123"/>
      <c r="V32" s="123"/>
      <c r="AF32" s="123"/>
      <c r="AP32" s="123"/>
      <c r="AZ32" s="123"/>
      <c r="BJ32" s="123"/>
      <c r="BT32" s="123"/>
      <c r="CD32" s="123"/>
      <c r="CN32" s="123"/>
      <c r="CX32" s="123"/>
      <c r="DH32" s="123"/>
      <c r="DR32" s="123"/>
      <c r="EB32" s="123"/>
      <c r="EL32" s="123"/>
      <c r="EV32" s="123"/>
      <c r="FF32" s="123"/>
      <c r="FP32" s="123"/>
      <c r="FZ32" s="123"/>
      <c r="GJ32" s="123"/>
      <c r="GT32" s="123"/>
      <c r="HD32" s="123"/>
      <c r="HN32" s="123"/>
      <c r="HX32" s="123"/>
    </row>
    <row xmlns:x14ac="http://schemas.microsoft.com/office/spreadsheetml/2009/9/ac" r="33" s="3" customFormat="true" x14ac:dyDescent="0.25">
      <c r="A33" s="388" t="str">
        <f ca="true">IF(ISBLANK('Data Summary'!A35),"",'Data Summary'!A35)</f>
        <v/>
      </c>
      <c r="B33" s="123"/>
      <c r="L33" s="123"/>
      <c r="V33" s="123"/>
      <c r="AF33" s="123"/>
      <c r="AP33" s="123"/>
      <c r="AZ33" s="123"/>
      <c r="BJ33" s="123"/>
      <c r="BT33" s="123"/>
      <c r="CD33" s="123"/>
      <c r="CN33" s="123"/>
      <c r="CX33" s="123"/>
      <c r="DH33" s="123"/>
      <c r="DR33" s="123"/>
      <c r="EB33" s="123"/>
      <c r="EL33" s="123"/>
      <c r="EV33" s="123"/>
      <c r="FF33" s="123"/>
      <c r="FP33" s="123"/>
      <c r="FZ33" s="123"/>
      <c r="GJ33" s="123"/>
      <c r="GT33" s="123"/>
      <c r="HD33" s="123"/>
      <c r="HN33" s="123"/>
      <c r="HX33" s="123"/>
    </row>
    <row xmlns:x14ac="http://schemas.microsoft.com/office/spreadsheetml/2009/9/ac" r="34" s="3" customFormat="true" x14ac:dyDescent="0.25">
      <c r="A34" s="388" t="str">
        <f ca="true">IF(ISBLANK('Data Summary'!A36),"",'Data Summary'!A36)</f>
        <v/>
      </c>
      <c r="B34" s="123"/>
      <c r="L34" s="123"/>
      <c r="V34" s="123"/>
      <c r="AF34" s="123"/>
      <c r="AP34" s="123"/>
      <c r="AZ34" s="123"/>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88"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88"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88"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88"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88"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88"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88"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88"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88"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88"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88"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88"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88"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88"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88"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88"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88"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88"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88"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88"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88"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88"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88"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88"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88"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88"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88"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88"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88"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88"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88"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88"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88"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88"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88"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88"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88"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88"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88"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88"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88"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88"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88"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88"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88"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88"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88"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88"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88"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88"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88"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88"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88"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88"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88"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88"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88"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88"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88"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88"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88"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88"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88"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88"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88"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88"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88"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88"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88"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88"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88"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88"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88"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88"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88"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88"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88"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88"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88"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88"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88"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88"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88"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88"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88"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88"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88"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88"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88"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88"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88"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88"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88"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88"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88"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88"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88"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88"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88"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88"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88"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88"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88"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88"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88"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88"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88"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88"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88"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88"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88"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88"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88"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88"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88"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88"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88"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6"/>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6"/>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6"/>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6"/>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6"/>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6"/>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6"/>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6"/>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6"/>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6"/>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6"/>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6"/>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6"/>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6"/>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6"/>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6"/>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6"/>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6"/>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6"/>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6"/>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6"/>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6"/>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6"/>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6"/>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6"/>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6"/>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6"/>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6"/>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6"/>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6"/>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6"/>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6"/>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6"/>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6"/>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6"/>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6"/>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6"/>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6"/>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6"/>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6"/>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6"/>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6"/>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6"/>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6"/>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6"/>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6"/>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6"/>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6"/>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6"/>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6"/>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6"/>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6"/>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6"/>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6"/>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6"/>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6"/>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6"/>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6"/>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6"/>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6"/>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6"/>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6"/>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6"/>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6"/>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6"/>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6"/>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6"/>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6"/>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6"/>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6"/>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6"/>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6"/>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6"/>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6"/>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6"/>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6"/>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6"/>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6"/>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6"/>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6"/>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6"/>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6"/>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6"/>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6"/>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6"/>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6"/>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6"/>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6"/>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6"/>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6"/>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6"/>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6"/>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6"/>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6"/>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6"/>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6"/>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6"/>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6"/>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6"/>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6"/>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6"/>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6"/>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6"/>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6"/>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6"/>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6"/>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6"/>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6"/>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6"/>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6"/>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6"/>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6"/>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6"/>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6"/>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6"/>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6"/>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6"/>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6"/>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6"/>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6"/>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6"/>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6"/>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6"/>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6"/>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6"/>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6"/>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6"/>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6"/>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6"/>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6"/>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6"/>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6"/>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6"/>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6"/>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6"/>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6"/>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6"/>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6"/>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6"/>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6"/>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6"/>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6"/>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6"/>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6"/>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6"/>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6"/>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6"/>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6"/>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6"/>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6"/>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6"/>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6"/>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6"/>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6"/>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6"/>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6"/>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6"/>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6"/>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6"/>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6"/>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6"/>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6"/>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6"/>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6"/>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6"/>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6"/>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6"/>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6"/>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6"/>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6"/>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6"/>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6"/>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6"/>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6"/>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6"/>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6"/>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6"/>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6"/>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6"/>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6"/>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6"/>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6"/>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6"/>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6"/>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6"/>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6"/>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6"/>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6"/>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6"/>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6"/>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6"/>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6"/>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6"/>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6"/>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6"/>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6"/>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6"/>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6"/>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6"/>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6"/>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6"/>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6"/>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6"/>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6"/>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6"/>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6"/>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6"/>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6"/>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6"/>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6"/>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6"/>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6"/>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6"/>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6"/>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6"/>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6"/>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6"/>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6"/>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6"/>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6"/>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6"/>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6"/>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6"/>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6"/>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6"/>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6"/>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6"/>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6"/>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6"/>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6"/>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6"/>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6"/>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6"/>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6"/>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6"/>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6"/>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6"/>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6"/>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6"/>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6"/>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6"/>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6"/>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6"/>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6"/>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6"/>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6"/>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6"/>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6"/>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6"/>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6"/>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6"/>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6"/>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6"/>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6"/>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6"/>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6"/>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6"/>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6"/>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6"/>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6"/>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6"/>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6"/>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6"/>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6"/>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6"/>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6"/>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6"/>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6"/>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6"/>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6"/>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6"/>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6"/>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6"/>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6"/>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6"/>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6"/>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6"/>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6"/>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6"/>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6"/>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6"/>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6"/>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6"/>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6"/>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6"/>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6"/>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6"/>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6"/>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6"/>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6"/>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6"/>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6"/>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6"/>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6"/>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6"/>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6"/>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6"/>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6"/>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6"/>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6"/>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6"/>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6"/>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6"/>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6"/>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6"/>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6"/>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6"/>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6"/>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6"/>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6"/>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6"/>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6"/>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6"/>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6"/>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6"/>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6"/>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6"/>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6"/>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6"/>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6"/>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6"/>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6"/>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6"/>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6"/>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6"/>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6"/>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6"/>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6"/>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6"/>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6"/>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6"/>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6"/>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6"/>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6"/>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6"/>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6"/>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6"/>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6"/>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6"/>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6"/>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6"/>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6"/>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6"/>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6"/>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6"/>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6"/>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6"/>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6"/>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6"/>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6"/>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6"/>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6"/>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6"/>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6"/>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6"/>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6"/>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6"/>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6"/>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6"/>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6"/>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6"/>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6"/>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6"/>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6"/>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6"/>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6"/>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6"/>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6"/>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6"/>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6"/>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6"/>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6"/>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6"/>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6"/>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6"/>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6"/>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6"/>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6"/>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6"/>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6"/>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6"/>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6"/>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6"/>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6"/>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6"/>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6"/>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6"/>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6"/>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6"/>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6"/>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6"/>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6"/>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6"/>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6"/>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6"/>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6"/>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6"/>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6"/>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6"/>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6"/>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6"/>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6"/>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6"/>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6"/>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6"/>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6"/>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6"/>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6"/>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6"/>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6"/>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6"/>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6"/>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6"/>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6"/>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6"/>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6"/>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6"/>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6"/>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6"/>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6"/>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6"/>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6"/>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6"/>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6"/>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6"/>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6"/>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6"/>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6"/>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6"/>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6"/>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6"/>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6"/>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6"/>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6"/>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6"/>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6"/>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6"/>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6"/>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6"/>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6"/>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6"/>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6"/>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6"/>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6"/>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6"/>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6"/>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6"/>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6"/>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6"/>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6"/>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6"/>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6"/>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6"/>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6"/>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6"/>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6"/>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6"/>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6"/>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6"/>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6"/>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6"/>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6"/>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6"/>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6"/>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6"/>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6"/>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6"/>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6"/>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6"/>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6"/>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6"/>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86"/>
      <c r="B623" s="123"/>
      <c r="L623" s="123"/>
      <c r="V623" s="123"/>
      <c r="AF623" s="123"/>
      <c r="AP623" s="123"/>
      <c r="AZ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86"/>
      <c r="B624" s="123"/>
      <c r="L624" s="123"/>
      <c r="V624" s="123"/>
      <c r="AF624" s="123"/>
      <c r="AP624" s="123"/>
      <c r="AZ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86"/>
      <c r="B625" s="123"/>
      <c r="L625" s="123"/>
      <c r="V625" s="123"/>
      <c r="AF625" s="123"/>
      <c r="AP625" s="123"/>
      <c r="AZ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86"/>
      <c r="B626" s="123"/>
      <c r="L626" s="123"/>
      <c r="V626" s="123"/>
      <c r="AF626" s="123"/>
      <c r="AP626" s="123"/>
      <c r="AZ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86"/>
      <c r="B627" s="123"/>
      <c r="L627" s="123"/>
      <c r="V627" s="123"/>
      <c r="AF627" s="123"/>
      <c r="AP627" s="123"/>
      <c r="AZ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86"/>
      <c r="B628" s="123"/>
      <c r="L628" s="123"/>
      <c r="V628" s="123"/>
      <c r="AF628" s="123"/>
      <c r="AP628" s="123"/>
      <c r="AZ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86"/>
      <c r="B629" s="123"/>
      <c r="L629" s="123"/>
      <c r="V629" s="123"/>
      <c r="AF629" s="123"/>
      <c r="AP629" s="123"/>
      <c r="AZ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86"/>
      <c r="B630" s="123"/>
      <c r="L630" s="123"/>
      <c r="V630" s="123"/>
      <c r="AF630" s="123"/>
      <c r="AP630" s="123"/>
      <c r="AZ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86"/>
      <c r="B631" s="123"/>
      <c r="L631" s="123"/>
      <c r="V631" s="123"/>
      <c r="AF631" s="123"/>
      <c r="AP631" s="123"/>
      <c r="AZ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86"/>
      <c r="B632" s="123"/>
      <c r="L632" s="123"/>
      <c r="V632" s="123"/>
      <c r="AF632" s="123"/>
      <c r="AP632" s="123"/>
      <c r="AZ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86"/>
      <c r="B633" s="123"/>
      <c r="L633" s="123"/>
      <c r="V633" s="123"/>
      <c r="AF633" s="123"/>
      <c r="AP633" s="123"/>
      <c r="AZ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86"/>
      <c r="B634" s="123"/>
      <c r="L634" s="123"/>
      <c r="V634" s="123"/>
      <c r="AF634" s="123"/>
      <c r="AP634" s="123"/>
      <c r="AZ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86"/>
      <c r="B635" s="123"/>
      <c r="L635" s="123"/>
      <c r="V635" s="123"/>
      <c r="AF635" s="123"/>
      <c r="AP635" s="123"/>
      <c r="AZ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86"/>
      <c r="B636" s="123"/>
      <c r="L636" s="123"/>
      <c r="V636" s="123"/>
      <c r="AF636" s="123"/>
      <c r="AP636" s="123"/>
      <c r="AZ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86"/>
      <c r="B637" s="123"/>
      <c r="L637" s="123"/>
      <c r="V637" s="123"/>
      <c r="AF637" s="123"/>
      <c r="AP637" s="123"/>
      <c r="AZ637" s="123"/>
      <c r="BJ637" s="123"/>
      <c r="BT637" s="123"/>
      <c r="CD637" s="123"/>
      <c r="CN637" s="123"/>
      <c r="CX637" s="123"/>
      <c r="DH637" s="123"/>
      <c r="DR637" s="123"/>
      <c r="EB637" s="123"/>
      <c r="EL637" s="123"/>
      <c r="EV637" s="123"/>
      <c r="FF637" s="123"/>
      <c r="FP637" s="123"/>
      <c r="FZ637" s="123"/>
      <c r="GJ637" s="123"/>
      <c r="GT637" s="123"/>
      <c r="HD637" s="123"/>
      <c r="HN637" s="123"/>
      <c r="HX637" s="123"/>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s>
  <sheetData>
    <row xmlns:x14ac="http://schemas.microsoft.com/office/spreadsheetml/2009/9/ac" r="1" s="319" customFormat="true" ht="30" customHeight="true" x14ac:dyDescent="0.25">
      <c r="B1" s="336" t="s">
        <v>22</v>
      </c>
      <c r="C1" s="385" t="s">
        <v>262</v>
      </c>
      <c r="D1" s="315" t="s">
        <v>159</v>
      </c>
      <c r="E1" s="315"/>
      <c r="F1" s="315"/>
      <c r="G1" s="315"/>
      <c r="H1" s="315"/>
      <c r="I1" s="318"/>
      <c r="J1" s="316"/>
      <c r="K1" s="317"/>
      <c r="L1" s="336" t="s">
        <v>22</v>
      </c>
      <c r="M1" s="385" t="s">
        <v>263</v>
      </c>
      <c r="N1" s="315" t="s">
        <v>159</v>
      </c>
      <c r="O1" s="315"/>
      <c r="P1" s="315"/>
      <c r="Q1" s="315"/>
      <c r="R1" s="315"/>
      <c r="S1" s="318"/>
      <c r="T1" s="316"/>
      <c r="U1" s="317"/>
      <c r="V1" s="336" t="s">
        <v>22</v>
      </c>
      <c r="W1" s="385" t="s">
        <v>264</v>
      </c>
      <c r="X1" s="315" t="s">
        <v>159</v>
      </c>
      <c r="Y1" s="315"/>
      <c r="Z1" s="315"/>
      <c r="AA1" s="315"/>
      <c r="AB1" s="315"/>
      <c r="AC1" s="318"/>
      <c r="AD1" s="316"/>
      <c r="AE1" s="317"/>
      <c r="AF1" s="336" t="s">
        <v>22</v>
      </c>
      <c r="AG1" s="385" t="s">
        <v>265</v>
      </c>
      <c r="AH1" s="315" t="s">
        <v>159</v>
      </c>
      <c r="AI1" s="315"/>
      <c r="AJ1" s="315"/>
      <c r="AK1" s="315"/>
      <c r="AL1" s="315"/>
      <c r="AM1" s="318"/>
      <c r="AN1" s="316"/>
      <c r="AO1" s="317"/>
      <c r="AP1" s="336" t="s">
        <v>22</v>
      </c>
      <c r="AQ1" s="385">
        <v>2019</v>
      </c>
      <c r="AR1" s="315" t="s">
        <v>159</v>
      </c>
      <c r="AS1" s="315"/>
      <c r="AT1" s="315"/>
      <c r="AU1" s="315"/>
      <c r="AV1" s="315"/>
      <c r="AW1" s="318"/>
      <c r="AX1" s="316"/>
      <c r="AY1" s="317"/>
      <c r="AZ1" s="336" t="s">
        <v>22</v>
      </c>
      <c r="BA1" s="385">
        <v>2021</v>
      </c>
      <c r="BB1" s="315" t="s">
        <v>159</v>
      </c>
      <c r="BC1" s="315"/>
      <c r="BD1" s="315"/>
      <c r="BE1" s="315"/>
      <c r="BF1" s="315"/>
      <c r="BG1" s="318"/>
      <c r="BH1" s="316"/>
      <c r="BI1" s="317"/>
    </row>
    <row xmlns:x14ac="http://schemas.microsoft.com/office/spreadsheetml/2009/9/ac" r="2" s="319" customFormat="true" ht="30" customHeight="true" x14ac:dyDescent="0.25">
      <c r="A2" s="568" t="s">
        <v>293</v>
      </c>
      <c r="B2" s="322" t="s">
        <v>258</v>
      </c>
      <c r="C2" s="265" t="s">
        <v>180</v>
      </c>
      <c r="D2" s="265" t="s">
        <v>160</v>
      </c>
      <c r="E2" s="323"/>
      <c r="F2" s="323"/>
      <c r="G2" s="323"/>
      <c r="H2" s="323"/>
      <c r="I2" s="324"/>
      <c r="J2" s="320" t="s">
        <v>266</v>
      </c>
      <c r="K2" s="365"/>
      <c r="L2" s="322" t="s">
        <v>259</v>
      </c>
      <c r="M2" s="265" t="s">
        <v>182</v>
      </c>
      <c r="N2" s="265" t="s">
        <v>253</v>
      </c>
      <c r="O2" s="323"/>
      <c r="P2" s="323"/>
      <c r="Q2" s="323"/>
      <c r="R2" s="323"/>
      <c r="S2" s="324"/>
      <c r="T2" s="320" t="s">
        <v>266</v>
      </c>
      <c r="U2" s="365"/>
      <c r="V2" s="322" t="s">
        <v>260</v>
      </c>
      <c r="W2" s="265" t="s">
        <v>182</v>
      </c>
      <c r="X2" s="265" t="s">
        <v>184</v>
      </c>
      <c r="Y2" s="323"/>
      <c r="Z2" s="323"/>
      <c r="AA2" s="323"/>
      <c r="AB2" s="323"/>
      <c r="AC2" s="324"/>
      <c r="AD2" s="320" t="s">
        <v>266</v>
      </c>
      <c r="AE2" s="365"/>
      <c r="AF2" s="322" t="s">
        <v>261</v>
      </c>
      <c r="AG2" s="265" t="s">
        <v>182</v>
      </c>
      <c r="AH2" s="265" t="s">
        <v>224</v>
      </c>
      <c r="AI2" s="323"/>
      <c r="AJ2" s="323"/>
      <c r="AK2" s="323"/>
      <c r="AL2" s="323"/>
      <c r="AM2" s="324"/>
      <c r="AN2" s="320" t="s">
        <v>266</v>
      </c>
      <c r="AO2" s="321"/>
      <c r="AP2" s="322" t="s">
        <v>282</v>
      </c>
      <c r="AQ2" s="265" t="s">
        <v>182</v>
      </c>
      <c r="AR2" s="265" t="s">
        <v>224</v>
      </c>
      <c r="AS2" s="323"/>
      <c r="AT2" s="323"/>
      <c r="AU2" s="323"/>
      <c r="AV2" s="323"/>
      <c r="AW2" s="324"/>
      <c r="AX2" s="320" t="s">
        <v>266</v>
      </c>
      <c r="AY2" s="321"/>
      <c r="AZ2" s="322" t="s">
        <v>298</v>
      </c>
      <c r="BA2" s="265" t="s">
        <v>182</v>
      </c>
      <c r="BB2" s="265" t="s">
        <v>224</v>
      </c>
      <c r="BC2" s="323"/>
      <c r="BD2" s="323"/>
      <c r="BE2" s="323"/>
      <c r="BF2" s="323"/>
      <c r="BG2" s="324"/>
      <c r="BH2" s="320" t="s">
        <v>266</v>
      </c>
      <c r="BI2" s="321"/>
    </row>
    <row xmlns:x14ac="http://schemas.microsoft.com/office/spreadsheetml/2009/9/ac" r="3" s="257" customFormat="true" ht="18" customHeight="true" x14ac:dyDescent="0.25">
      <c r="A3" s="568"/>
      <c r="B3" s="364" t="s">
        <v>172</v>
      </c>
      <c r="C3" s="267" t="s">
        <v>56</v>
      </c>
      <c r="D3" s="268" t="s">
        <v>7</v>
      </c>
      <c r="E3" s="269" t="s">
        <v>1</v>
      </c>
      <c r="F3" s="269" t="s">
        <v>2</v>
      </c>
      <c r="G3" s="269" t="s">
        <v>16</v>
      </c>
      <c r="H3" s="269" t="s">
        <v>17</v>
      </c>
      <c r="I3" s="270" t="s">
        <v>18</v>
      </c>
      <c r="J3" s="255"/>
      <c r="K3" s="271"/>
      <c r="L3" s="364" t="s">
        <v>172</v>
      </c>
      <c r="M3" s="267" t="s">
        <v>56</v>
      </c>
      <c r="N3" s="268" t="s">
        <v>7</v>
      </c>
      <c r="O3" s="269" t="s">
        <v>1</v>
      </c>
      <c r="P3" s="269" t="s">
        <v>2</v>
      </c>
      <c r="Q3" s="269" t="s">
        <v>16</v>
      </c>
      <c r="R3" s="269" t="s">
        <v>17</v>
      </c>
      <c r="S3" s="270" t="s">
        <v>18</v>
      </c>
      <c r="T3" s="255"/>
      <c r="U3" s="271"/>
      <c r="V3" s="364" t="s">
        <v>172</v>
      </c>
      <c r="W3" s="267" t="s">
        <v>56</v>
      </c>
      <c r="X3" s="268" t="s">
        <v>7</v>
      </c>
      <c r="Y3" s="269" t="s">
        <v>1</v>
      </c>
      <c r="Z3" s="269" t="s">
        <v>2</v>
      </c>
      <c r="AA3" s="269" t="s">
        <v>16</v>
      </c>
      <c r="AB3" s="269" t="s">
        <v>17</v>
      </c>
      <c r="AC3" s="270" t="s">
        <v>18</v>
      </c>
      <c r="AD3" s="255"/>
      <c r="AE3" s="271"/>
      <c r="AF3" s="364" t="s">
        <v>172</v>
      </c>
      <c r="AG3" s="267" t="s">
        <v>56</v>
      </c>
      <c r="AH3" s="268" t="s">
        <v>7</v>
      </c>
      <c r="AI3" s="269" t="s">
        <v>1</v>
      </c>
      <c r="AJ3" s="269" t="s">
        <v>2</v>
      </c>
      <c r="AK3" s="269" t="s">
        <v>16</v>
      </c>
      <c r="AL3" s="269" t="s">
        <v>17</v>
      </c>
      <c r="AM3" s="270" t="s">
        <v>18</v>
      </c>
      <c r="AN3" s="255"/>
      <c r="AO3" s="271"/>
      <c r="AP3" s="364" t="s">
        <v>172</v>
      </c>
      <c r="AQ3" s="267" t="s">
        <v>56</v>
      </c>
      <c r="AR3" s="268" t="s">
        <v>7</v>
      </c>
      <c r="AS3" s="269" t="s">
        <v>1</v>
      </c>
      <c r="AT3" s="269" t="s">
        <v>2</v>
      </c>
      <c r="AU3" s="269" t="s">
        <v>16</v>
      </c>
      <c r="AV3" s="269" t="s">
        <v>17</v>
      </c>
      <c r="AW3" s="270" t="s">
        <v>18</v>
      </c>
      <c r="AX3" s="255"/>
      <c r="AY3" s="271"/>
      <c r="AZ3" s="364" t="s">
        <v>172</v>
      </c>
      <c r="BA3" s="267" t="s">
        <v>56</v>
      </c>
      <c r="BB3" s="268" t="s">
        <v>7</v>
      </c>
      <c r="BC3" s="269" t="s">
        <v>1</v>
      </c>
      <c r="BD3" s="269" t="s">
        <v>2</v>
      </c>
      <c r="BE3" s="269" t="s">
        <v>16</v>
      </c>
      <c r="BF3" s="269" t="s">
        <v>17</v>
      </c>
      <c r="BG3" s="270" t="s">
        <v>18</v>
      </c>
      <c r="BH3" s="255"/>
      <c r="BI3" s="271"/>
      <c r="BJ3" s="256"/>
      <c r="BT3" s="256"/>
      <c r="CD3" s="256"/>
      <c r="CN3" s="256"/>
      <c r="CX3" s="256"/>
      <c r="DH3" s="256"/>
      <c r="DR3" s="256"/>
      <c r="EB3" s="256"/>
      <c r="EL3" s="256"/>
      <c r="EV3" s="256"/>
      <c r="FF3" s="256"/>
      <c r="FP3" s="256"/>
      <c r="FZ3" s="256"/>
      <c r="GJ3" s="256"/>
      <c r="GT3" s="256"/>
      <c r="HD3" s="256"/>
      <c r="HN3" s="256"/>
      <c r="HX3" s="256"/>
    </row>
    <row xmlns:x14ac="http://schemas.microsoft.com/office/spreadsheetml/2009/9/ac" r="4" s="4" customFormat="true" x14ac:dyDescent="0.25">
      <c r="A4" s="389" t="str">
        <f>IF(ISBLANK('Data Summary'!A6),"",'Data Summary'!A6)</f>
        <v>NGA_2008_UIS</v>
      </c>
      <c r="B4" s="116"/>
      <c r="C4" s="15" t="s">
        <v>3</v>
      </c>
      <c r="D4" s="9" t="str">
        <f t="shared" ref="D4:I4" si="0">IF(COUNTA(D14)=0,"",D14)</f>
        <v/>
      </c>
      <c r="E4" s="9" t="str">
        <f t="shared" si="0"/>
        <v/>
      </c>
      <c r="F4" s="9" t="str">
        <f t="shared" si="0"/>
        <v/>
      </c>
      <c r="G4" s="9" t="str">
        <f t="shared" si="0"/>
        <v/>
      </c>
      <c r="H4" s="9" t="str">
        <f t="shared" si="0"/>
        <v/>
      </c>
      <c r="I4" s="28" t="str">
        <f t="shared" si="0"/>
        <v/>
      </c>
      <c r="J4" s="23"/>
      <c r="K4" s="17"/>
      <c r="L4" s="116"/>
      <c r="M4" s="15" t="s">
        <v>3</v>
      </c>
      <c r="N4" s="9">
        <f t="shared" ref="N4:S4" si="1">IF(COUNTA(N14)=0,"",N14)</f>
        <v>45.497459999999997</v>
      </c>
      <c r="O4" s="9">
        <f t="shared" si="1"/>
        <v>27.068979999999996</v>
      </c>
      <c r="P4" s="9">
        <f t="shared" si="1"/>
        <v>53.359250000000003</v>
      </c>
      <c r="Q4" s="9" t="str">
        <f t="shared" si="1"/>
        <v/>
      </c>
      <c r="R4" s="9">
        <f t="shared" si="1"/>
        <v>45.497459999999997</v>
      </c>
      <c r="S4" s="28" t="str">
        <f t="shared" si="1"/>
        <v/>
      </c>
      <c r="T4" s="23"/>
      <c r="U4" s="17"/>
      <c r="V4" s="116"/>
      <c r="W4" s="15" t="s">
        <v>3</v>
      </c>
      <c r="X4" s="9">
        <f t="shared" ref="X4:AC4" si="2">IF(COUNTA(X14)=0,"",X14)</f>
        <v>40.951639999999998</v>
      </c>
      <c r="Y4" s="9" t="str">
        <f t="shared" si="2"/>
        <v/>
      </c>
      <c r="Z4" s="9" t="str">
        <f t="shared" si="2"/>
        <v/>
      </c>
      <c r="AA4" s="9" t="str">
        <f t="shared" si="2"/>
        <v/>
      </c>
      <c r="AB4" s="9" t="str">
        <f t="shared" si="2"/>
        <v/>
      </c>
      <c r="AC4" s="28" t="str">
        <f t="shared" si="2"/>
        <v/>
      </c>
      <c r="AD4" s="23"/>
      <c r="AE4" s="17"/>
      <c r="AF4" s="116"/>
      <c r="AG4" s="15" t="s">
        <v>3</v>
      </c>
      <c r="AH4" s="9">
        <f t="shared" ref="AH4:AM4" si="3">IF(COUNTA(AH14)=0,"",AH14)</f>
        <v>31.204190000000001</v>
      </c>
      <c r="AI4" s="9">
        <f t="shared" si="3"/>
        <v>18.00948</v>
      </c>
      <c r="AJ4" s="9">
        <f t="shared" si="3"/>
        <v>41.651029999999999</v>
      </c>
      <c r="AK4" s="9" t="str">
        <f t="shared" si="3"/>
        <v/>
      </c>
      <c r="AL4" s="9">
        <f t="shared" si="3"/>
        <v>32.054789999999997</v>
      </c>
      <c r="AM4" s="28">
        <f t="shared" si="3"/>
        <v>29.743590000000001</v>
      </c>
      <c r="AN4" s="23"/>
      <c r="AO4" s="17"/>
      <c r="AP4" s="116"/>
      <c r="AQ4" s="15" t="s">
        <v>3</v>
      </c>
      <c r="AR4" s="9">
        <v>39.178350000000002</v>
      </c>
      <c r="AS4" s="9">
        <v>20.173909999999999</v>
      </c>
      <c r="AT4" s="9">
        <v>46.868400000000001</v>
      </c>
      <c r="AU4" s="9" t="s">
        <v>284</v>
      </c>
      <c r="AV4" s="9">
        <v>42.418300000000002</v>
      </c>
      <c r="AW4" s="28">
        <v>28.540770000000002</v>
      </c>
      <c r="AX4" s="23"/>
      <c r="AY4" s="17"/>
      <c r="AZ4" s="116"/>
      <c r="BA4" s="15" t="s">
        <v>3</v>
      </c>
      <c r="BB4" s="9">
        <v>38.839289999999998</v>
      </c>
      <c r="BC4" s="9">
        <v>20.03312</v>
      </c>
      <c r="BD4" s="9">
        <v>46.883850000000002</v>
      </c>
      <c r="BE4" s="9" t="s">
        <v>284</v>
      </c>
      <c r="BF4" s="9">
        <v>41.976889999999997</v>
      </c>
      <c r="BG4" s="28">
        <v>28.165939999999999</v>
      </c>
      <c r="BH4" s="23"/>
      <c r="BI4" s="17"/>
      <c r="BJ4" s="125"/>
      <c r="BT4" s="125"/>
      <c r="CD4" s="125"/>
      <c r="CN4" s="125"/>
      <c r="CX4" s="125"/>
      <c r="DH4" s="125"/>
      <c r="DR4" s="125"/>
      <c r="EB4" s="125"/>
      <c r="EL4" s="125"/>
      <c r="EV4" s="125"/>
      <c r="FF4" s="125"/>
      <c r="FP4" s="125"/>
      <c r="FZ4" s="125"/>
      <c r="GJ4" s="125"/>
      <c r="GT4" s="125"/>
      <c r="HD4" s="125"/>
      <c r="HN4" s="125"/>
      <c r="HX4" s="125"/>
    </row>
    <row xmlns:x14ac="http://schemas.microsoft.com/office/spreadsheetml/2009/9/ac" r="5" s="4" customFormat="true" x14ac:dyDescent="0.25">
      <c r="A5" s="389" t="str">
        <f ca="true">IF(ISBLANK('Data Summary'!A7),"",'Data Summary'!A7)</f>
        <v>NGA_2013_SDI</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f>IF((COUNTA(N15:N26)=0)+(COUNTA(N14)=0),"",100-N14-SUMPRODUCT(M15:M26,N15:N26))</f>
        <v>4.9233400000000032</v>
      </c>
      <c r="O5" s="9">
        <f>IF((COUNTA(O15:O26)=0)+(COUNTA(O14)=0),"",100-O14-SUMPRODUCT(M15:M26,O15:O26))</f>
        <v>4.9987500000000011</v>
      </c>
      <c r="P5" s="9">
        <f>IF((COUNTA(P15:P26)=0)+(COUNTA(P14)=0),"",100-P14-SUMPRODUCT(M15:M26,P15:P26))</f>
        <v>4.8911599999999993</v>
      </c>
      <c r="Q5" s="9" t="str">
        <f>IF((COUNTA(Q15:Q26)=0)+(COUNTA(Q14)=0),"",100-Q14-SUMPRODUCT(M15:M26,Q15:Q26))</f>
        <v/>
      </c>
      <c r="R5" s="9">
        <f>IF((COUNTA(R15:R26)=0)+(COUNTA(R14)=0),"",100-R14-SUMPRODUCT(M15:M26,R15:R26))</f>
        <v>4.9233400000000032</v>
      </c>
      <c r="S5" s="28" t="str">
        <f>IF((COUNTA(S15:S26)=0)+(COUNTA(S14)=0),"",100-S14-SUMPRODUCT(M15:M26,S15:S26))</f>
        <v/>
      </c>
      <c r="T5" s="23"/>
      <c r="U5" s="17"/>
      <c r="V5" s="116"/>
      <c r="W5" s="15" t="s">
        <v>0</v>
      </c>
      <c r="X5" s="9">
        <f>IF((COUNTA(X15:X26)=0)+(COUNTA(X14)=0),"",100-X14-SUMPRODUCT(W15:W26,X15:X26))</f>
        <v>11.25797</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6"/>
      <c r="AG5" s="15" t="s">
        <v>0</v>
      </c>
      <c r="AH5" s="9">
        <f>IF((COUNTA(AH15:AH26)=0)+(COUNTA(AH14)=0),"",100-AH14-SUMPRODUCT(AG15:AG26,AH15:AH26))</f>
        <v>9.1099500000000049</v>
      </c>
      <c r="AI5" s="9">
        <f>IF((COUNTA(AI15:AI26)=0)+(COUNTA(AI14)=0),"",100-AI14-SUMPRODUCT(AG15:AG26,AI15:AI26))</f>
        <v>6.8720400000000126</v>
      </c>
      <c r="AJ5" s="9">
        <f>IF((COUNTA(AJ15:AJ26)=0)+(COUNTA(AJ14)=0),"",100-AJ14-SUMPRODUCT(AG15:AG26,AJ15:AJ26))</f>
        <v>10.881799999999998</v>
      </c>
      <c r="AK5" s="9" t="str">
        <f>IF((COUNTA(AK15:AK26)=0)+(COUNTA(AK14)=0),"",100-AK14-SUMPRODUCT(AG15:AG26,AK15:AK26))</f>
        <v/>
      </c>
      <c r="AL5" s="9">
        <f>IF((COUNTA(AL15:AL26)=0)+(COUNTA(AL14)=0),"",100-AL14-SUMPRODUCT(AG15:AG26,AL15:AL26))</f>
        <v>9.5890500000000003</v>
      </c>
      <c r="AM5" s="28">
        <f>IF((COUNTA(AM15:AM26)=0)+(COUNTA(AM14)=0),"",100-AM14-SUMPRODUCT(AG15:AG26,AM15:AM26))</f>
        <v>7.6923100000000062</v>
      </c>
      <c r="AN5" s="23"/>
      <c r="AO5" s="17"/>
      <c r="AP5" s="116"/>
      <c r="AQ5" s="15" t="s">
        <v>0</v>
      </c>
      <c r="AR5" s="9">
        <v>9.6693499999999943</v>
      </c>
      <c r="AS5" s="9">
        <v>10.782609999999991</v>
      </c>
      <c r="AT5" s="9">
        <v>9.2188599999999994</v>
      </c>
      <c r="AU5" s="9" t="s">
        <v>284</v>
      </c>
      <c r="AV5" s="9">
        <v>9.9999999999999929</v>
      </c>
      <c r="AW5" s="28">
        <v>8.5836999999999932</v>
      </c>
      <c r="AX5" s="23"/>
      <c r="AY5" s="17"/>
      <c r="AZ5" s="116"/>
      <c r="BA5" s="15" t="s">
        <v>0</v>
      </c>
      <c r="BB5" s="9">
        <v>7.3412699999999944</v>
      </c>
      <c r="BC5" s="9">
        <v>6.9536400000000071</v>
      </c>
      <c r="BD5" s="9">
        <v>7.5070799999999949</v>
      </c>
      <c r="BE5" s="9" t="s">
        <v>284</v>
      </c>
      <c r="BF5" s="9">
        <v>7.1887100000000075</v>
      </c>
      <c r="BG5" s="28">
        <v>7.8602599999999967</v>
      </c>
      <c r="BH5" s="23"/>
      <c r="BI5" s="17"/>
      <c r="BJ5" s="125"/>
      <c r="BT5" s="125"/>
      <c r="CD5" s="125"/>
      <c r="CN5" s="125"/>
      <c r="CX5" s="125"/>
      <c r="DH5" s="125"/>
      <c r="DR5" s="125"/>
      <c r="EB5" s="125"/>
      <c r="EL5" s="125"/>
      <c r="EV5" s="125"/>
      <c r="FF5" s="125"/>
      <c r="FP5" s="125"/>
      <c r="FZ5" s="125"/>
      <c r="GJ5" s="125"/>
      <c r="GT5" s="125"/>
      <c r="HD5" s="125"/>
      <c r="HN5" s="125"/>
      <c r="HX5" s="125"/>
    </row>
    <row xmlns:x14ac="http://schemas.microsoft.com/office/spreadsheetml/2009/9/ac" r="6" s="4" customFormat="true" x14ac:dyDescent="0.25">
      <c r="A6" s="389" t="str">
        <f ca="true">IF(ISBLANK('Data Summary'!A8),"",'Data Summary'!A8)</f>
        <v>NGA_2015_NWSS</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f>IF(COUNTA(N15:N26)=0,"",SUMPRODUCT(N15:N26,M15:M26))</f>
        <v>49.5792</v>
      </c>
      <c r="O6" s="9">
        <f>IF(COUNTA(O15:O26)=0,"",SUMPRODUCT(O15:O26,M15:M26))</f>
        <v>67.932270000000003</v>
      </c>
      <c r="P6" s="9">
        <f>IF(COUNTA(P15:P26)=0,"",SUMPRODUCT(P15:P26,M15:M26))</f>
        <v>41.749589999999998</v>
      </c>
      <c r="Q6" s="9" t="str">
        <f>IF(COUNTA(Q15:Q26)=0,"",SUMPRODUCT(Q15:Q26,M15:M26))</f>
        <v/>
      </c>
      <c r="R6" s="9">
        <f>IF(COUNTA(R15:R26)=0,"",SUMPRODUCT(R15:R26,M15:M26))</f>
        <v>49.5792</v>
      </c>
      <c r="S6" s="28" t="str">
        <f>IF(COUNTA(S15:S26)=0,"",SUMPRODUCT(S15:S26,M15:M26))</f>
        <v/>
      </c>
      <c r="T6" s="23"/>
      <c r="U6" s="17"/>
      <c r="V6" s="116"/>
      <c r="W6" s="15" t="s">
        <v>19</v>
      </c>
      <c r="X6" s="9">
        <f>IF(COUNTA(X15:X26)=0,"",SUMPRODUCT(X15:X26,W15:W26))</f>
        <v>47.790390000000002</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6"/>
      <c r="AG6" s="15" t="s">
        <v>19</v>
      </c>
      <c r="AH6" s="9">
        <f>IF(COUNTA(AH15:AH26)=0,"",SUMPRODUCT(AH15:AH26,AG15:AG26))</f>
        <v>59.685859999999998</v>
      </c>
      <c r="AI6" s="9">
        <f>IF(COUNTA(AI15:AI26)=0,"",SUMPRODUCT(AI15:AI26,AG15:AG26))</f>
        <v>75.118479999999991</v>
      </c>
      <c r="AJ6" s="9">
        <f>IF(COUNTA(AJ15:AJ26)=0,"",SUMPRODUCT(AJ15:AJ26,AG15:AG26))</f>
        <v>47.467170000000003</v>
      </c>
      <c r="AK6" s="9" t="str">
        <f>IF(COUNTA(AK15:AK26)=0,"",SUMPRODUCT(AK15:AK26,AG15:AG26))</f>
        <v/>
      </c>
      <c r="AL6" s="9">
        <f>IF(COUNTA(AL15:AL26)=0,"",SUMPRODUCT(AL15:AL26,AG15:AG26))</f>
        <v>58.356160000000003</v>
      </c>
      <c r="AM6" s="28">
        <f>IF(COUNTA(AM15:AM26)=0,"",SUMPRODUCT(AM15:AM26,AG15:AG26))</f>
        <v>62.564099999999996</v>
      </c>
      <c r="AN6" s="23"/>
      <c r="AO6" s="17"/>
      <c r="AP6" s="116"/>
      <c r="AQ6" s="15" t="s">
        <v>19</v>
      </c>
      <c r="AR6" s="9">
        <v>51.152300000000004</v>
      </c>
      <c r="AS6" s="9">
        <v>69.043480000000002</v>
      </c>
      <c r="AT6" s="9">
        <v>43.912739999999999</v>
      </c>
      <c r="AU6" s="9" t="s">
        <v>284</v>
      </c>
      <c r="AV6" s="9">
        <v>47.581700000000005</v>
      </c>
      <c r="AW6" s="28">
        <v>62.875529999999998</v>
      </c>
      <c r="AX6" s="23"/>
      <c r="AY6" s="17"/>
      <c r="AZ6" s="116"/>
      <c r="BA6" s="15" t="s">
        <v>19</v>
      </c>
      <c r="BB6" s="9">
        <v>53.819440000000007</v>
      </c>
      <c r="BC6" s="9">
        <v>73.013239999999996</v>
      </c>
      <c r="BD6" s="9">
        <v>45.609070000000003</v>
      </c>
      <c r="BE6" s="9" t="s">
        <v>284</v>
      </c>
      <c r="BF6" s="9">
        <v>50.834399999999995</v>
      </c>
      <c r="BG6" s="28">
        <v>63.973799999999997</v>
      </c>
      <c r="BH6" s="23"/>
      <c r="BI6" s="17"/>
      <c r="BJ6" s="125"/>
      <c r="BT6" s="125"/>
      <c r="CD6" s="125"/>
      <c r="CN6" s="125"/>
      <c r="CX6" s="125"/>
      <c r="DH6" s="125"/>
      <c r="DR6" s="125"/>
      <c r="EB6" s="125"/>
      <c r="EL6" s="125"/>
      <c r="EV6" s="125"/>
      <c r="FF6" s="125"/>
      <c r="FP6" s="125"/>
      <c r="FZ6" s="125"/>
      <c r="GJ6" s="125"/>
      <c r="GT6" s="125"/>
      <c r="HD6" s="125"/>
      <c r="HN6" s="125"/>
      <c r="HX6" s="125"/>
    </row>
    <row xmlns:x14ac="http://schemas.microsoft.com/office/spreadsheetml/2009/9/ac" r="7" s="4" customFormat="true" x14ac:dyDescent="0.25">
      <c r="A7" s="389" t="str">
        <f ca="true">IF(ISBLANK('Data Summary'!A9),"",'Data Summary'!A9)</f>
        <v>NGA_2018_NORM</v>
      </c>
      <c r="B7" s="116"/>
      <c r="C7" s="45" t="s">
        <v>53</v>
      </c>
      <c r="D7" s="44"/>
      <c r="E7" s="19"/>
      <c r="F7" s="19"/>
      <c r="G7" s="19"/>
      <c r="H7" s="19"/>
      <c r="I7" s="76"/>
      <c r="J7" s="23"/>
      <c r="K7" s="17"/>
      <c r="L7" s="116" t="s">
        <v>257</v>
      </c>
      <c r="M7" s="45" t="s">
        <v>53</v>
      </c>
      <c r="N7" s="44">
        <v>32.549849999999999</v>
      </c>
      <c r="O7" s="19">
        <v>46.846760000000003</v>
      </c>
      <c r="P7" s="19">
        <v>26.45063</v>
      </c>
      <c r="Q7" s="19"/>
      <c r="R7" s="19">
        <v>32.549849999999999</v>
      </c>
      <c r="S7" s="76"/>
      <c r="T7" s="23"/>
      <c r="U7" s="17"/>
      <c r="V7" s="116"/>
      <c r="W7" s="45" t="s">
        <v>53</v>
      </c>
      <c r="X7" s="44"/>
      <c r="Y7" s="19"/>
      <c r="Z7" s="19"/>
      <c r="AA7" s="19"/>
      <c r="AB7" s="19"/>
      <c r="AC7" s="76"/>
      <c r="AD7" s="23"/>
      <c r="AE7" s="17"/>
      <c r="AF7" s="116" t="s">
        <v>244</v>
      </c>
      <c r="AG7" s="45" t="s">
        <v>53</v>
      </c>
      <c r="AH7" s="44">
        <v>50.471200000000003</v>
      </c>
      <c r="AI7" s="19">
        <v>68.483410000000006</v>
      </c>
      <c r="AJ7" s="19">
        <v>36.210129999999999</v>
      </c>
      <c r="AK7" s="19"/>
      <c r="AL7" s="19">
        <v>48.356160000000003</v>
      </c>
      <c r="AM7" s="76">
        <v>56.923079999999999</v>
      </c>
      <c r="AN7" s="23"/>
      <c r="AO7" s="17"/>
      <c r="AP7" s="116" t="s">
        <v>244</v>
      </c>
      <c r="AQ7" s="45" t="s">
        <v>53</v>
      </c>
      <c r="AR7" s="44">
        <v>37.324649999999998</v>
      </c>
      <c r="AS7" s="19">
        <v>57.043480000000002</v>
      </c>
      <c r="AT7" s="19">
        <v>29.34553</v>
      </c>
      <c r="AU7" s="19"/>
      <c r="AV7" s="19">
        <v>35.163400000000003</v>
      </c>
      <c r="AW7" s="76">
        <v>44.4206</v>
      </c>
      <c r="AX7" s="23"/>
      <c r="AY7" s="17"/>
      <c r="AZ7" s="116" t="s">
        <v>244</v>
      </c>
      <c r="BA7" s="45" t="s">
        <v>53</v>
      </c>
      <c r="BB7" s="44">
        <v>38.988100000000003</v>
      </c>
      <c r="BC7" s="19">
        <v>58.609270000000002</v>
      </c>
      <c r="BD7" s="19">
        <v>30.594899999999999</v>
      </c>
      <c r="BE7" s="19"/>
      <c r="BF7" s="19">
        <v>36.777920000000002</v>
      </c>
      <c r="BG7" s="76">
        <v>46.506549999999997</v>
      </c>
      <c r="BH7" s="23"/>
      <c r="BI7" s="17"/>
      <c r="BJ7" s="125"/>
      <c r="BT7" s="125"/>
      <c r="CD7" s="125"/>
      <c r="CN7" s="125"/>
      <c r="CX7" s="125"/>
      <c r="DH7" s="125"/>
      <c r="DR7" s="125"/>
      <c r="EB7" s="125"/>
      <c r="EL7" s="125"/>
      <c r="EV7" s="125"/>
      <c r="FF7" s="125"/>
      <c r="FP7" s="125"/>
      <c r="FZ7" s="125"/>
      <c r="GJ7" s="125"/>
      <c r="GT7" s="125"/>
      <c r="HD7" s="125"/>
      <c r="HN7" s="125"/>
      <c r="HX7" s="125"/>
    </row>
    <row xmlns:x14ac="http://schemas.microsoft.com/office/spreadsheetml/2009/9/ac" r="8" s="4" customFormat="true" x14ac:dyDescent="0.25">
      <c r="A8" s="389" t="str">
        <f ca="true">IF(ISBLANK('Data Summary'!A10),"",'Data Summary'!A10)</f>
        <v>NGA_2019_NORM</v>
      </c>
      <c r="B8" s="116"/>
      <c r="C8" s="45" t="s">
        <v>58</v>
      </c>
      <c r="D8" s="44"/>
      <c r="E8" s="19"/>
      <c r="F8" s="19"/>
      <c r="G8" s="19"/>
      <c r="H8" s="19"/>
      <c r="I8" s="76"/>
      <c r="J8" s="23"/>
      <c r="K8" s="17"/>
      <c r="L8" s="116" t="s">
        <v>255</v>
      </c>
      <c r="M8" s="45" t="s">
        <v>58</v>
      </c>
      <c r="N8" s="44">
        <v>36.938949999999998</v>
      </c>
      <c r="O8" s="19">
        <v>47.395110000000003</v>
      </c>
      <c r="P8" s="19">
        <v>32.47824</v>
      </c>
      <c r="Q8" s="19"/>
      <c r="R8" s="19">
        <v>36.938949999999998</v>
      </c>
      <c r="S8" s="76"/>
      <c r="T8" s="23"/>
      <c r="U8" s="17"/>
      <c r="V8" s="116" t="s">
        <v>194</v>
      </c>
      <c r="W8" s="45" t="s">
        <v>58</v>
      </c>
      <c r="X8" s="44">
        <v>42.85</v>
      </c>
      <c r="Y8" s="19"/>
      <c r="Z8" s="19"/>
      <c r="AA8" s="19"/>
      <c r="AB8" s="19"/>
      <c r="AC8" s="76"/>
      <c r="AD8" s="23"/>
      <c r="AE8" s="17"/>
      <c r="AF8" s="116" t="s">
        <v>245</v>
      </c>
      <c r="AG8" s="45" t="s">
        <v>58</v>
      </c>
      <c r="AH8" s="44">
        <v>84.293189999999996</v>
      </c>
      <c r="AI8" s="19">
        <v>77.488150000000005</v>
      </c>
      <c r="AJ8" s="19">
        <v>89.681049999999999</v>
      </c>
      <c r="AK8" s="19"/>
      <c r="AL8" s="19">
        <v>83.698629999999994</v>
      </c>
      <c r="AM8" s="76">
        <v>88.717950000000002</v>
      </c>
      <c r="AN8" s="23"/>
      <c r="AO8" s="17"/>
      <c r="AP8" s="116" t="s">
        <v>245</v>
      </c>
      <c r="AQ8" s="45" t="s">
        <v>58</v>
      </c>
      <c r="AR8" s="44">
        <v>92.835669999999993</v>
      </c>
      <c r="AS8" s="19">
        <v>89.391300000000001</v>
      </c>
      <c r="AT8" s="19">
        <v>94.229420000000005</v>
      </c>
      <c r="AU8" s="19"/>
      <c r="AV8" s="19">
        <v>93.398690000000002</v>
      </c>
      <c r="AW8" s="76">
        <v>90.987120000000004</v>
      </c>
      <c r="AX8" s="23"/>
      <c r="AY8" s="17"/>
      <c r="AZ8" s="116" t="s">
        <v>245</v>
      </c>
      <c r="BA8" s="45" t="s">
        <v>58</v>
      </c>
      <c r="BB8" s="44">
        <v>100</v>
      </c>
      <c r="BC8" s="19">
        <v>100</v>
      </c>
      <c r="BD8" s="19">
        <v>100</v>
      </c>
      <c r="BE8" s="19"/>
      <c r="BF8" s="19">
        <v>100</v>
      </c>
      <c r="BG8" s="76">
        <v>100</v>
      </c>
      <c r="BH8" s="23"/>
      <c r="BI8" s="17"/>
      <c r="BJ8" s="125"/>
      <c r="BT8" s="125"/>
      <c r="CD8" s="125"/>
      <c r="CN8" s="125"/>
      <c r="CX8" s="125"/>
      <c r="DH8" s="125"/>
      <c r="DR8" s="125"/>
      <c r="EB8" s="125"/>
      <c r="EL8" s="125"/>
      <c r="EV8" s="125"/>
      <c r="FF8" s="125"/>
      <c r="FP8" s="125"/>
      <c r="FZ8" s="125"/>
      <c r="GJ8" s="125"/>
      <c r="GT8" s="125"/>
      <c r="HD8" s="125"/>
      <c r="HN8" s="125"/>
      <c r="HX8" s="125"/>
    </row>
    <row xmlns:x14ac="http://schemas.microsoft.com/office/spreadsheetml/2009/9/ac" r="9" s="4" customFormat="true" x14ac:dyDescent="0.25">
      <c r="A9" s="389" t="str">
        <f ca="true">IF(ISBLANK('Data Summary'!A11),"",'Data Summary'!A11)</f>
        <v>NGA_2021_NORM</v>
      </c>
      <c r="B9" s="116"/>
      <c r="C9" s="45" t="s">
        <v>109</v>
      </c>
      <c r="D9" s="19"/>
      <c r="E9" s="19"/>
      <c r="F9" s="19"/>
      <c r="G9" s="19"/>
      <c r="H9" s="19"/>
      <c r="I9" s="76"/>
      <c r="J9" s="23"/>
      <c r="K9" s="17"/>
      <c r="L9" s="116"/>
      <c r="M9" s="45" t="s">
        <v>109</v>
      </c>
      <c r="N9" s="19"/>
      <c r="O9" s="19"/>
      <c r="P9" s="19"/>
      <c r="Q9" s="19"/>
      <c r="R9" s="19"/>
      <c r="S9" s="76"/>
      <c r="T9" s="23"/>
      <c r="U9" s="17"/>
      <c r="V9" s="116"/>
      <c r="W9" s="45" t="s">
        <v>109</v>
      </c>
      <c r="X9" s="19"/>
      <c r="Y9" s="19"/>
      <c r="Z9" s="19"/>
      <c r="AA9" s="19"/>
      <c r="AB9" s="19"/>
      <c r="AC9" s="76"/>
      <c r="AD9" s="23"/>
      <c r="AE9" s="17"/>
      <c r="AF9" s="116"/>
      <c r="AG9" s="45" t="s">
        <v>109</v>
      </c>
      <c r="AH9" s="19"/>
      <c r="AI9" s="19"/>
      <c r="AJ9" s="19"/>
      <c r="AK9" s="19"/>
      <c r="AL9" s="19"/>
      <c r="AM9" s="76"/>
      <c r="AN9" s="23"/>
      <c r="AO9" s="17"/>
      <c r="AP9" s="116"/>
      <c r="AQ9" s="45" t="s">
        <v>109</v>
      </c>
      <c r="AR9" s="19">
        <v>91.482969999999995</v>
      </c>
      <c r="AS9" s="19">
        <v>87.304349999999999</v>
      </c>
      <c r="AT9" s="19">
        <v>93.173820000000006</v>
      </c>
      <c r="AU9" s="19"/>
      <c r="AV9" s="19">
        <v>92.614379999999997</v>
      </c>
      <c r="AW9" s="76">
        <v>87.768240000000006</v>
      </c>
      <c r="AX9" s="23"/>
      <c r="AY9" s="17"/>
      <c r="AZ9" s="116"/>
      <c r="BA9" s="45" t="s">
        <v>109</v>
      </c>
      <c r="BB9" s="19">
        <v>91.517859999999999</v>
      </c>
      <c r="BC9" s="19">
        <v>87.748339999999999</v>
      </c>
      <c r="BD9" s="19">
        <v>93.130309999999994</v>
      </c>
      <c r="BE9" s="19"/>
      <c r="BF9" s="19">
        <v>91.720150000000004</v>
      </c>
      <c r="BG9" s="76">
        <v>90.829689999999999</v>
      </c>
      <c r="BH9" s="23"/>
      <c r="BI9" s="17"/>
      <c r="BJ9" s="125"/>
      <c r="BT9" s="125"/>
      <c r="CD9" s="125"/>
      <c r="CN9" s="125"/>
      <c r="CX9" s="125"/>
      <c r="DH9" s="125"/>
      <c r="DR9" s="125"/>
      <c r="EB9" s="125"/>
      <c r="EL9" s="125"/>
      <c r="EV9" s="125"/>
      <c r="FF9" s="125"/>
      <c r="FP9" s="125"/>
      <c r="FZ9" s="125"/>
      <c r="GJ9" s="125"/>
      <c r="GT9" s="125"/>
      <c r="HD9" s="125"/>
      <c r="HN9" s="125"/>
      <c r="HX9" s="125"/>
    </row>
    <row xmlns:x14ac="http://schemas.microsoft.com/office/spreadsheetml/2009/9/ac" r="10" s="4" customFormat="true" x14ac:dyDescent="0.25">
      <c r="A10" s="390" t="str">
        <f ca="true">IF(ISBLANK('Data Summary'!A12),"",'Data Summary'!A12)</f>
        <v/>
      </c>
      <c r="B10" s="116"/>
      <c r="C10" s="64" t="s">
        <v>21</v>
      </c>
      <c r="D10" s="77"/>
      <c r="E10" s="19"/>
      <c r="F10" s="19"/>
      <c r="G10" s="19"/>
      <c r="H10" s="7"/>
      <c r="I10" s="25"/>
      <c r="J10" s="23"/>
      <c r="K10" s="17"/>
      <c r="L10" s="116"/>
      <c r="M10" s="64" t="s">
        <v>21</v>
      </c>
      <c r="N10" s="77"/>
      <c r="O10" s="19"/>
      <c r="P10" s="19"/>
      <c r="Q10" s="19"/>
      <c r="R10" s="7"/>
      <c r="S10" s="25"/>
      <c r="T10" s="23"/>
      <c r="U10" s="17"/>
      <c r="V10" s="116"/>
      <c r="W10" s="64" t="s">
        <v>21</v>
      </c>
      <c r="X10" s="77"/>
      <c r="Y10" s="19"/>
      <c r="Z10" s="19"/>
      <c r="AA10" s="19"/>
      <c r="AB10" s="7"/>
      <c r="AC10" s="25"/>
      <c r="AD10" s="23"/>
      <c r="AE10" s="17"/>
      <c r="AF10" s="116"/>
      <c r="AG10" s="64" t="s">
        <v>21</v>
      </c>
      <c r="AH10" s="77"/>
      <c r="AI10" s="19"/>
      <c r="AJ10" s="19"/>
      <c r="AK10" s="19"/>
      <c r="AL10" s="7"/>
      <c r="AM10" s="25"/>
      <c r="AN10" s="23"/>
      <c r="AO10" s="17"/>
      <c r="AP10" s="116"/>
      <c r="AQ10" s="64" t="s">
        <v>21</v>
      </c>
      <c r="AR10" s="77">
        <v>37.324649999999998</v>
      </c>
      <c r="AS10" s="19">
        <v>57.043480000000002</v>
      </c>
      <c r="AT10" s="19">
        <v>29.34553</v>
      </c>
      <c r="AU10" s="19"/>
      <c r="AV10" s="7">
        <v>35.163400000000003</v>
      </c>
      <c r="AW10" s="25">
        <v>44.4206</v>
      </c>
      <c r="AX10" s="23"/>
      <c r="AY10" s="17"/>
      <c r="AZ10" s="116"/>
      <c r="BA10" s="64" t="s">
        <v>21</v>
      </c>
      <c r="BB10" s="77">
        <v>38.988100000000003</v>
      </c>
      <c r="BC10" s="19">
        <v>58.609270000000002</v>
      </c>
      <c r="BD10" s="19">
        <v>30.594899999999999</v>
      </c>
      <c r="BE10" s="19"/>
      <c r="BF10" s="7">
        <v>36.777920000000002</v>
      </c>
      <c r="BG10" s="25">
        <v>46.506549999999997</v>
      </c>
      <c r="BH10" s="23"/>
      <c r="BI10" s="17"/>
      <c r="BJ10" s="125"/>
      <c r="BT10" s="125"/>
      <c r="CD10" s="125"/>
      <c r="CN10" s="125"/>
      <c r="CX10" s="125"/>
      <c r="DH10" s="125"/>
      <c r="DR10" s="125"/>
      <c r="EB10" s="125"/>
      <c r="EL10" s="125"/>
      <c r="EV10" s="125"/>
      <c r="FF10" s="125"/>
      <c r="FP10" s="125"/>
      <c r="FZ10" s="125"/>
      <c r="GJ10" s="125"/>
      <c r="GT10" s="125"/>
      <c r="HD10" s="125"/>
      <c r="HN10" s="125"/>
      <c r="HX10" s="125"/>
    </row>
    <row xmlns:x14ac="http://schemas.microsoft.com/office/spreadsheetml/2009/9/ac" r="11" s="4" customFormat="true" x14ac:dyDescent="0.25">
      <c r="A11" s="390" t="str">
        <f ca="true">IF(ISBLANK('Data Summary'!A13),"",'Data Summary'!A13)</f>
        <v/>
      </c>
      <c r="B11" s="116"/>
      <c r="C11" s="64" t="s">
        <v>29</v>
      </c>
      <c r="D11" s="19"/>
      <c r="E11" s="7"/>
      <c r="F11" s="7"/>
      <c r="G11" s="7"/>
      <c r="H11" s="7"/>
      <c r="I11" s="25"/>
      <c r="J11" s="23"/>
      <c r="K11" s="17"/>
      <c r="L11" s="116"/>
      <c r="M11" s="64" t="s">
        <v>29</v>
      </c>
      <c r="N11" s="19"/>
      <c r="O11" s="7"/>
      <c r="P11" s="7"/>
      <c r="Q11" s="7"/>
      <c r="R11" s="7"/>
      <c r="S11" s="25"/>
      <c r="T11" s="23"/>
      <c r="U11" s="17"/>
      <c r="V11" s="116" t="s">
        <v>186</v>
      </c>
      <c r="W11" s="64" t="s">
        <v>29</v>
      </c>
      <c r="X11" s="19">
        <v>35.130000000000003</v>
      </c>
      <c r="Y11" s="7"/>
      <c r="Z11" s="7"/>
      <c r="AA11" s="7"/>
      <c r="AB11" s="7"/>
      <c r="AC11" s="25"/>
      <c r="AD11" s="23"/>
      <c r="AE11" s="17"/>
      <c r="AF11" s="116"/>
      <c r="AG11" s="64" t="s">
        <v>29</v>
      </c>
      <c r="AH11" s="19"/>
      <c r="AI11" s="7"/>
      <c r="AJ11" s="7"/>
      <c r="AK11" s="7"/>
      <c r="AL11" s="7"/>
      <c r="AM11" s="25"/>
      <c r="AN11" s="23"/>
      <c r="AO11" s="17"/>
      <c r="AP11" s="116"/>
      <c r="AQ11" s="64" t="s">
        <v>29</v>
      </c>
      <c r="AR11" s="19">
        <v>43.98798</v>
      </c>
      <c r="AS11" s="7">
        <v>58.434780000000003</v>
      </c>
      <c r="AT11" s="7">
        <v>38.142150000000001</v>
      </c>
      <c r="AU11" s="7"/>
      <c r="AV11" s="7">
        <v>40.98039</v>
      </c>
      <c r="AW11" s="25">
        <v>53.862659999999998</v>
      </c>
      <c r="AX11" s="23"/>
      <c r="AY11" s="17"/>
      <c r="AZ11" s="116"/>
      <c r="BA11" s="64" t="s">
        <v>29</v>
      </c>
      <c r="BB11" s="19">
        <v>53.81944</v>
      </c>
      <c r="BC11" s="7">
        <v>73.013249999999999</v>
      </c>
      <c r="BD11" s="7">
        <v>45.609070000000003</v>
      </c>
      <c r="BE11" s="7"/>
      <c r="BF11" s="7">
        <v>50.834400000000002</v>
      </c>
      <c r="BG11" s="25">
        <v>63.973799999999997</v>
      </c>
      <c r="BH11" s="23"/>
      <c r="BI11" s="17"/>
      <c r="BJ11" s="125"/>
      <c r="BT11" s="125"/>
      <c r="CD11" s="125"/>
      <c r="CN11" s="125"/>
      <c r="CX11" s="125"/>
      <c r="DH11" s="125"/>
      <c r="DR11" s="125"/>
      <c r="EB11" s="125"/>
      <c r="EL11" s="125"/>
      <c r="EV11" s="125"/>
      <c r="FF11" s="125"/>
      <c r="FP11" s="125"/>
      <c r="FZ11" s="125"/>
      <c r="GJ11" s="125"/>
      <c r="GT11" s="125"/>
      <c r="HD11" s="125"/>
      <c r="HN11" s="125"/>
      <c r="HX11" s="125"/>
    </row>
    <row xmlns:x14ac="http://schemas.microsoft.com/office/spreadsheetml/2009/9/ac" r="12" s="1" customFormat="true" ht="15.75" customHeight="true" x14ac:dyDescent="0.2">
      <c r="A12" s="390" t="str">
        <f ca="true">IF(ISBLANK('Data Summary'!A14),"",'Data Summary'!A14)</f>
        <v/>
      </c>
      <c r="B12" s="116"/>
      <c r="C12" s="64" t="s">
        <v>174</v>
      </c>
      <c r="D12" s="19"/>
      <c r="E12" s="19"/>
      <c r="F12" s="19"/>
      <c r="G12" s="19"/>
      <c r="H12" s="19"/>
      <c r="I12" s="76"/>
      <c r="J12" s="23"/>
      <c r="K12" s="17"/>
      <c r="L12" s="116" t="s">
        <v>256</v>
      </c>
      <c r="M12" s="64" t="s">
        <v>174</v>
      </c>
      <c r="N12" s="19">
        <v>19.690650000000002</v>
      </c>
      <c r="O12" s="19">
        <v>29.046430000000001</v>
      </c>
      <c r="P12" s="19">
        <v>15.69938</v>
      </c>
      <c r="Q12" s="19"/>
      <c r="R12" s="19">
        <v>19.690000000000001</v>
      </c>
      <c r="S12" s="76"/>
      <c r="T12" s="23"/>
      <c r="U12" s="17"/>
      <c r="V12" s="116"/>
      <c r="W12" s="64" t="s">
        <v>174</v>
      </c>
      <c r="X12" s="19"/>
      <c r="Y12" s="19"/>
      <c r="Z12" s="19"/>
      <c r="AA12" s="19"/>
      <c r="AB12" s="19"/>
      <c r="AC12" s="76"/>
      <c r="AD12" s="23"/>
      <c r="AE12" s="17"/>
      <c r="AF12" s="116" t="s">
        <v>246</v>
      </c>
      <c r="AG12" s="64" t="s">
        <v>174</v>
      </c>
      <c r="AH12" s="19">
        <v>34.764400000000002</v>
      </c>
      <c r="AI12" s="19">
        <v>45.971559999999997</v>
      </c>
      <c r="AJ12" s="19">
        <v>25.891179999999999</v>
      </c>
      <c r="AK12" s="19"/>
      <c r="AL12" s="19">
        <v>32.054789999999997</v>
      </c>
      <c r="AM12" s="76">
        <v>45.641030000000001</v>
      </c>
      <c r="AN12" s="23"/>
      <c r="AO12" s="17"/>
      <c r="AP12" s="116" t="s">
        <v>246</v>
      </c>
      <c r="AQ12" s="64" t="s">
        <v>174</v>
      </c>
      <c r="AR12" s="19">
        <v>30.160319999999999</v>
      </c>
      <c r="AS12" s="19">
        <v>46.434780000000003</v>
      </c>
      <c r="AT12" s="19">
        <v>23.574950000000001</v>
      </c>
      <c r="AU12" s="19"/>
      <c r="AV12" s="19">
        <v>28.562090000000001</v>
      </c>
      <c r="AW12" s="76">
        <v>35.407730000000001</v>
      </c>
      <c r="AX12" s="23"/>
      <c r="AY12" s="17"/>
      <c r="AZ12" s="116" t="s">
        <v>246</v>
      </c>
      <c r="BA12" s="64" t="s">
        <v>174</v>
      </c>
      <c r="BB12" s="19">
        <v>38.988100000000003</v>
      </c>
      <c r="BC12" s="19">
        <v>58.609270000000002</v>
      </c>
      <c r="BD12" s="19">
        <v>30.594899999999999</v>
      </c>
      <c r="BE12" s="19"/>
      <c r="BF12" s="19">
        <v>36.777920000000002</v>
      </c>
      <c r="BG12" s="76">
        <v>46.506549999999997</v>
      </c>
      <c r="BH12" s="23"/>
      <c r="BI12" s="17"/>
      <c r="BJ12" s="126"/>
      <c r="BT12" s="126"/>
      <c r="CD12" s="126"/>
      <c r="CN12" s="126"/>
      <c r="CX12" s="126"/>
      <c r="DH12" s="126"/>
      <c r="DR12" s="126"/>
      <c r="EB12" s="126"/>
      <c r="EL12" s="126"/>
      <c r="EV12" s="126"/>
      <c r="FF12" s="126"/>
      <c r="FP12" s="126"/>
      <c r="FZ12" s="126"/>
      <c r="GJ12" s="126"/>
      <c r="GT12" s="126"/>
      <c r="HD12" s="126"/>
      <c r="HN12" s="126"/>
      <c r="HX12" s="126"/>
    </row>
    <row xmlns:x14ac="http://schemas.microsoft.com/office/spreadsheetml/2009/9/ac" r="13" s="277" customFormat="true" ht="18" customHeight="true" x14ac:dyDescent="0.25">
      <c r="A13" s="390" t="str">
        <f ca="true">IF(ISBLANK('Data Summary'!A15),"",'Data Summary'!A15)</f>
        <v/>
      </c>
      <c r="B13" s="266" t="s">
        <v>57</v>
      </c>
      <c r="C13" s="272" t="s">
        <v>27</v>
      </c>
      <c r="D13" s="273"/>
      <c r="E13" s="273"/>
      <c r="F13" s="273"/>
      <c r="G13" s="274"/>
      <c r="H13" s="274"/>
      <c r="I13" s="275"/>
      <c r="J13" s="255"/>
      <c r="K13" s="271"/>
      <c r="L13" s="266" t="s">
        <v>57</v>
      </c>
      <c r="M13" s="272" t="s">
        <v>27</v>
      </c>
      <c r="N13" s="273"/>
      <c r="O13" s="273"/>
      <c r="P13" s="273"/>
      <c r="Q13" s="274"/>
      <c r="R13" s="274"/>
      <c r="S13" s="275"/>
      <c r="T13" s="255"/>
      <c r="U13" s="271"/>
      <c r="V13" s="266" t="s">
        <v>57</v>
      </c>
      <c r="W13" s="272" t="s">
        <v>27</v>
      </c>
      <c r="X13" s="273"/>
      <c r="Y13" s="273"/>
      <c r="Z13" s="273"/>
      <c r="AA13" s="274"/>
      <c r="AB13" s="274"/>
      <c r="AC13" s="275"/>
      <c r="AD13" s="255"/>
      <c r="AE13" s="271"/>
      <c r="AF13" s="266" t="s">
        <v>57</v>
      </c>
      <c r="AG13" s="272" t="s">
        <v>27</v>
      </c>
      <c r="AH13" s="273"/>
      <c r="AI13" s="273"/>
      <c r="AJ13" s="273"/>
      <c r="AK13" s="274"/>
      <c r="AL13" s="274"/>
      <c r="AM13" s="275"/>
      <c r="AN13" s="255"/>
      <c r="AO13" s="271"/>
      <c r="AP13" s="266" t="s">
        <v>57</v>
      </c>
      <c r="AQ13" s="272" t="s">
        <v>27</v>
      </c>
      <c r="AR13" s="273"/>
      <c r="AS13" s="273"/>
      <c r="AT13" s="273"/>
      <c r="AU13" s="274"/>
      <c r="AV13" s="274"/>
      <c r="AW13" s="275"/>
      <c r="AX13" s="255"/>
      <c r="AY13" s="271"/>
      <c r="AZ13" s="266" t="s">
        <v>57</v>
      </c>
      <c r="BA13" s="272" t="s">
        <v>27</v>
      </c>
      <c r="BB13" s="273"/>
      <c r="BC13" s="273"/>
      <c r="BD13" s="273"/>
      <c r="BE13" s="274"/>
      <c r="BF13" s="274"/>
      <c r="BG13" s="275"/>
      <c r="BH13" s="255"/>
      <c r="BI13" s="271"/>
      <c r="BJ13" s="276"/>
      <c r="BT13" s="276"/>
      <c r="CD13" s="276"/>
      <c r="CN13" s="276"/>
      <c r="CX13" s="276"/>
      <c r="DH13" s="276"/>
      <c r="DR13" s="276"/>
      <c r="EB13" s="276"/>
      <c r="EL13" s="276"/>
      <c r="EV13" s="276"/>
      <c r="FF13" s="276"/>
      <c r="FP13" s="276"/>
      <c r="FZ13" s="276"/>
      <c r="GJ13" s="276"/>
      <c r="GT13" s="276"/>
      <c r="HD13" s="276"/>
      <c r="HN13" s="276"/>
      <c r="HX13" s="276"/>
    </row>
    <row xmlns:x14ac="http://schemas.microsoft.com/office/spreadsheetml/2009/9/ac" r="14" x14ac:dyDescent="0.25">
      <c r="A14" s="390" t="str">
        <f ca="true">IF(ISBLANK('Data Summary'!A16),"",'Data Summary'!A16)</f>
        <v/>
      </c>
      <c r="B14" s="117" t="s">
        <v>30</v>
      </c>
      <c r="C14" s="20">
        <v>0</v>
      </c>
      <c r="D14" s="77"/>
      <c r="E14" s="44"/>
      <c r="F14" s="44"/>
      <c r="G14" s="7"/>
      <c r="H14" s="7"/>
      <c r="I14" s="25"/>
      <c r="J14" s="11"/>
      <c r="K14" s="16"/>
      <c r="L14" s="117" t="s">
        <v>30</v>
      </c>
      <c r="M14" s="20">
        <v>0</v>
      </c>
      <c r="N14" s="77">
        <v>45.497459999999997</v>
      </c>
      <c r="O14" s="44">
        <v>27.068979999999996</v>
      </c>
      <c r="P14" s="44">
        <v>53.359250000000003</v>
      </c>
      <c r="Q14" s="7"/>
      <c r="R14" s="7">
        <v>45.497459999999997</v>
      </c>
      <c r="S14" s="25"/>
      <c r="T14" s="11"/>
      <c r="U14" s="16"/>
      <c r="V14" s="117" t="s">
        <v>30</v>
      </c>
      <c r="W14" s="20">
        <v>0</v>
      </c>
      <c r="X14" s="77">
        <v>40.951639999999998</v>
      </c>
      <c r="Y14" s="44"/>
      <c r="Z14" s="44"/>
      <c r="AA14" s="7"/>
      <c r="AB14" s="7"/>
      <c r="AC14" s="25"/>
      <c r="AD14" s="11"/>
      <c r="AE14" s="16"/>
      <c r="AF14" s="117" t="s">
        <v>30</v>
      </c>
      <c r="AG14" s="20">
        <v>0</v>
      </c>
      <c r="AH14" s="77">
        <v>31.204190000000001</v>
      </c>
      <c r="AI14" s="44">
        <v>18.00948</v>
      </c>
      <c r="AJ14" s="44">
        <v>41.651029999999999</v>
      </c>
      <c r="AK14" s="7"/>
      <c r="AL14" s="7">
        <v>32.054789999999997</v>
      </c>
      <c r="AM14" s="25">
        <v>29.743590000000001</v>
      </c>
      <c r="AN14" s="11"/>
      <c r="AO14" s="16"/>
      <c r="AP14" s="117" t="s">
        <v>30</v>
      </c>
      <c r="AQ14" s="20">
        <v>0</v>
      </c>
      <c r="AR14" s="77">
        <v>39.178350000000002</v>
      </c>
      <c r="AS14" s="44">
        <v>20.173909999999999</v>
      </c>
      <c r="AT14" s="44">
        <v>46.868400000000001</v>
      </c>
      <c r="AU14" s="7"/>
      <c r="AV14" s="7">
        <v>42.418300000000002</v>
      </c>
      <c r="AW14" s="25">
        <v>28.540770000000002</v>
      </c>
      <c r="AX14" s="11"/>
      <c r="AY14" s="16"/>
      <c r="AZ14" s="117" t="s">
        <v>30</v>
      </c>
      <c r="BA14" s="20">
        <v>0</v>
      </c>
      <c r="BB14" s="77">
        <v>38.839289999999998</v>
      </c>
      <c r="BC14" s="44">
        <v>20.03312</v>
      </c>
      <c r="BD14" s="44">
        <v>46.883850000000002</v>
      </c>
      <c r="BE14" s="7"/>
      <c r="BF14" s="7">
        <v>41.976889999999997</v>
      </c>
      <c r="BG14" s="25">
        <v>28.165939999999999</v>
      </c>
      <c r="BH14" s="11"/>
      <c r="BI14" s="16"/>
    </row>
    <row xmlns:x14ac="http://schemas.microsoft.com/office/spreadsheetml/2009/9/ac" r="15" s="2" customFormat="true" x14ac:dyDescent="0.25">
      <c r="A15" s="390" t="str">
        <f ca="true">IF(ISBLANK('Data Summary'!A17),"",'Data Summary'!A17)</f>
        <v/>
      </c>
      <c r="B15" s="117" t="s">
        <v>105</v>
      </c>
      <c r="C15" s="78">
        <v>0</v>
      </c>
      <c r="D15" s="44"/>
      <c r="E15" s="44"/>
      <c r="F15" s="44"/>
      <c r="G15" s="7"/>
      <c r="H15" s="7"/>
      <c r="I15" s="25"/>
      <c r="J15" s="11"/>
      <c r="K15" s="16"/>
      <c r="L15" s="117" t="s">
        <v>105</v>
      </c>
      <c r="M15" s="78">
        <v>0</v>
      </c>
      <c r="N15" s="44"/>
      <c r="O15" s="44"/>
      <c r="P15" s="44"/>
      <c r="Q15" s="7"/>
      <c r="R15" s="7"/>
      <c r="S15" s="25"/>
      <c r="T15" s="11"/>
      <c r="U15" s="16"/>
      <c r="V15" s="117" t="s">
        <v>105</v>
      </c>
      <c r="W15" s="78">
        <v>0</v>
      </c>
      <c r="X15" s="44"/>
      <c r="Y15" s="44"/>
      <c r="Z15" s="44"/>
      <c r="AA15" s="7"/>
      <c r="AB15" s="7"/>
      <c r="AC15" s="25"/>
      <c r="AD15" s="11"/>
      <c r="AE15" s="16"/>
      <c r="AF15" s="117" t="s">
        <v>105</v>
      </c>
      <c r="AG15" s="78">
        <v>0</v>
      </c>
      <c r="AH15" s="44">
        <v>0.73299000000000092</v>
      </c>
      <c r="AI15" s="44">
        <v>0.47394000000001313</v>
      </c>
      <c r="AJ15" s="44">
        <v>0.93808000000001357</v>
      </c>
      <c r="AK15" s="7"/>
      <c r="AL15" s="7">
        <v>0.68493999999999744</v>
      </c>
      <c r="AM15" s="25">
        <v>0.51282000000000494</v>
      </c>
      <c r="AN15" s="11"/>
      <c r="AO15" s="16"/>
      <c r="AP15" s="117" t="s">
        <v>105</v>
      </c>
      <c r="AQ15" s="78">
        <v>0</v>
      </c>
      <c r="AR15" s="44"/>
      <c r="AS15" s="44"/>
      <c r="AT15" s="44"/>
      <c r="AU15" s="7"/>
      <c r="AV15" s="7"/>
      <c r="AW15" s="25"/>
      <c r="AX15" s="11"/>
      <c r="AY15" s="16"/>
      <c r="AZ15" s="117" t="s">
        <v>105</v>
      </c>
      <c r="BA15" s="78">
        <v>0</v>
      </c>
      <c r="BB15" s="44"/>
      <c r="BC15" s="44"/>
      <c r="BD15" s="44"/>
      <c r="BE15" s="7"/>
      <c r="BF15" s="7"/>
      <c r="BG15" s="25"/>
      <c r="BH15" s="11"/>
      <c r="BI15" s="16"/>
      <c r="BJ15" s="128"/>
      <c r="BT15" s="128"/>
      <c r="CD15" s="128"/>
      <c r="CN15" s="128"/>
      <c r="CX15" s="128"/>
      <c r="DH15" s="128"/>
      <c r="DR15" s="128"/>
      <c r="EB15" s="128"/>
      <c r="EL15" s="128"/>
      <c r="EV15" s="128"/>
      <c r="FF15" s="128"/>
      <c r="FP15" s="128"/>
      <c r="FZ15" s="128"/>
      <c r="GJ15" s="128"/>
      <c r="GT15" s="128"/>
      <c r="HD15" s="128"/>
      <c r="HN15" s="128"/>
      <c r="HX15" s="128"/>
    </row>
    <row xmlns:x14ac="http://schemas.microsoft.com/office/spreadsheetml/2009/9/ac" r="16" s="2" customFormat="true" x14ac:dyDescent="0.25">
      <c r="A16" s="390" t="str">
        <f ca="true">IF(ISBLANK('Data Summary'!A18),"",'Data Summary'!A18)</f>
        <v/>
      </c>
      <c r="B16" s="118"/>
      <c r="C16" s="21"/>
      <c r="D16" s="77"/>
      <c r="E16" s="44"/>
      <c r="F16" s="7"/>
      <c r="G16" s="7"/>
      <c r="H16" s="7"/>
      <c r="I16" s="25"/>
      <c r="J16" s="11"/>
      <c r="K16" s="16"/>
      <c r="L16" s="118" t="s">
        <v>19</v>
      </c>
      <c r="M16" s="21">
        <v>1</v>
      </c>
      <c r="N16" s="77">
        <v>49.5792</v>
      </c>
      <c r="O16" s="44">
        <v>67.932270000000003</v>
      </c>
      <c r="P16" s="7">
        <v>41.749589999999998</v>
      </c>
      <c r="Q16" s="7"/>
      <c r="R16" s="7">
        <v>49.5792</v>
      </c>
      <c r="S16" s="25"/>
      <c r="T16" s="11"/>
      <c r="U16" s="16"/>
      <c r="V16" s="118" t="s">
        <v>188</v>
      </c>
      <c r="W16" s="21">
        <v>1</v>
      </c>
      <c r="X16" s="77">
        <v>7.775E-2</v>
      </c>
      <c r="Y16" s="44"/>
      <c r="Z16" s="7"/>
      <c r="AA16" s="7"/>
      <c r="AB16" s="7"/>
      <c r="AC16" s="25"/>
      <c r="AD16" s="11"/>
      <c r="AE16" s="16"/>
      <c r="AF16" s="118" t="s">
        <v>239</v>
      </c>
      <c r="AG16" s="21">
        <v>1</v>
      </c>
      <c r="AH16" s="77">
        <v>36.12565</v>
      </c>
      <c r="AI16" s="44">
        <v>56.398099999999999</v>
      </c>
      <c r="AJ16" s="7">
        <v>20.075050000000001</v>
      </c>
      <c r="AK16" s="7"/>
      <c r="AL16" s="7">
        <v>33.287669999999999</v>
      </c>
      <c r="AM16" s="25">
        <v>41.538460000000001</v>
      </c>
      <c r="AN16" s="11"/>
      <c r="AO16" s="16"/>
      <c r="AP16" s="118" t="s">
        <v>239</v>
      </c>
      <c r="AQ16" s="21">
        <v>1</v>
      </c>
      <c r="AR16" s="77">
        <v>23.647290000000002</v>
      </c>
      <c r="AS16" s="44">
        <v>44.173909999999999</v>
      </c>
      <c r="AT16" s="7">
        <v>15.34131</v>
      </c>
      <c r="AU16" s="7"/>
      <c r="AV16" s="7">
        <v>19.803920000000002</v>
      </c>
      <c r="AW16" s="25">
        <v>36.266089999999998</v>
      </c>
      <c r="AX16" s="11"/>
      <c r="AY16" s="16"/>
      <c r="AZ16" s="118" t="s">
        <v>239</v>
      </c>
      <c r="BA16" s="21">
        <v>1</v>
      </c>
      <c r="BB16" s="77">
        <v>23.95833</v>
      </c>
      <c r="BC16" s="44">
        <v>44.53642</v>
      </c>
      <c r="BD16" s="7">
        <v>15.155810000000001</v>
      </c>
      <c r="BE16" s="7"/>
      <c r="BF16" s="7">
        <v>20.66752</v>
      </c>
      <c r="BG16" s="25">
        <v>35.152839999999998</v>
      </c>
      <c r="BH16" s="11"/>
      <c r="BI16" s="16"/>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2" customFormat="true" x14ac:dyDescent="0.25">
      <c r="A17" s="390" t="str">
        <f ca="true">IF(ISBLANK('Data Summary'!A19),"",'Data Summary'!A19)</f>
        <v/>
      </c>
      <c r="B17" s="118"/>
      <c r="C17" s="22"/>
      <c r="D17" s="44"/>
      <c r="E17" s="7"/>
      <c r="F17" s="7"/>
      <c r="G17" s="7"/>
      <c r="H17" s="7"/>
      <c r="I17" s="25"/>
      <c r="J17" s="11"/>
      <c r="K17" s="16"/>
      <c r="L17" s="118"/>
      <c r="M17" s="22"/>
      <c r="N17" s="44"/>
      <c r="O17" s="7"/>
      <c r="P17" s="7"/>
      <c r="Q17" s="7"/>
      <c r="R17" s="7"/>
      <c r="S17" s="25"/>
      <c r="T17" s="11"/>
      <c r="U17" s="16"/>
      <c r="V17" s="118" t="s">
        <v>189</v>
      </c>
      <c r="W17" s="22">
        <v>1</v>
      </c>
      <c r="X17" s="44">
        <v>3.9496199999999999</v>
      </c>
      <c r="Y17" s="7"/>
      <c r="Z17" s="7"/>
      <c r="AA17" s="7"/>
      <c r="AB17" s="7"/>
      <c r="AC17" s="25"/>
      <c r="AD17" s="11"/>
      <c r="AE17" s="16"/>
      <c r="AF17" s="118" t="s">
        <v>240</v>
      </c>
      <c r="AG17" s="22">
        <v>1</v>
      </c>
      <c r="AH17" s="44">
        <v>23.24607</v>
      </c>
      <c r="AI17" s="7">
        <v>18.246449999999999</v>
      </c>
      <c r="AJ17" s="7">
        <v>27.204499999999999</v>
      </c>
      <c r="AK17" s="7"/>
      <c r="AL17" s="7">
        <v>24.657530000000001</v>
      </c>
      <c r="AM17" s="25">
        <v>21.025639999999999</v>
      </c>
      <c r="AN17" s="11"/>
      <c r="AO17" s="16"/>
      <c r="AP17" s="118" t="s">
        <v>240</v>
      </c>
      <c r="AQ17" s="22">
        <v>1</v>
      </c>
      <c r="AR17" s="44">
        <v>27.30461</v>
      </c>
      <c r="AS17" s="7">
        <v>24.86957</v>
      </c>
      <c r="AT17" s="7">
        <v>28.289940000000001</v>
      </c>
      <c r="AU17" s="7"/>
      <c r="AV17" s="7">
        <v>27.581700000000001</v>
      </c>
      <c r="AW17" s="25">
        <v>26.394850000000002</v>
      </c>
      <c r="AX17" s="11"/>
      <c r="AY17" s="16"/>
      <c r="AZ17" s="118" t="s">
        <v>240</v>
      </c>
      <c r="BA17" s="22">
        <v>1</v>
      </c>
      <c r="BB17" s="44">
        <v>29.563490000000002</v>
      </c>
      <c r="BC17" s="7">
        <v>28.311260000000001</v>
      </c>
      <c r="BD17" s="7">
        <v>30.099150000000002</v>
      </c>
      <c r="BE17" s="7"/>
      <c r="BF17" s="7">
        <v>29.974329999999998</v>
      </c>
      <c r="BG17" s="25">
        <v>28.165939999999999</v>
      </c>
      <c r="BH17" s="11"/>
      <c r="BI17" s="16"/>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2" customFormat="true" x14ac:dyDescent="0.25">
      <c r="A18" s="390" t="str">
        <f ca="true">IF(ISBLANK('Data Summary'!A20),"",'Data Summary'!A20)</f>
        <v/>
      </c>
      <c r="B18" s="118"/>
      <c r="C18" s="22"/>
      <c r="D18" s="7"/>
      <c r="E18" s="7"/>
      <c r="F18" s="7"/>
      <c r="G18" s="7"/>
      <c r="H18" s="7"/>
      <c r="I18" s="25"/>
      <c r="J18" s="11"/>
      <c r="K18" s="16"/>
      <c r="L18" s="118"/>
      <c r="M18" s="22"/>
      <c r="N18" s="7"/>
      <c r="O18" s="7"/>
      <c r="P18" s="7"/>
      <c r="Q18" s="7"/>
      <c r="R18" s="7"/>
      <c r="S18" s="25"/>
      <c r="T18" s="11"/>
      <c r="U18" s="16"/>
      <c r="V18" s="118" t="s">
        <v>190</v>
      </c>
      <c r="W18" s="22">
        <v>1</v>
      </c>
      <c r="X18" s="7">
        <v>10.517799999999999</v>
      </c>
      <c r="Y18" s="7"/>
      <c r="Z18" s="7"/>
      <c r="AA18" s="7"/>
      <c r="AB18" s="7"/>
      <c r="AC18" s="25"/>
      <c r="AD18" s="11"/>
      <c r="AE18" s="16"/>
      <c r="AF18" s="118" t="s">
        <v>241</v>
      </c>
      <c r="AG18" s="22">
        <v>1</v>
      </c>
      <c r="AH18" s="7">
        <v>0.31413999999999997</v>
      </c>
      <c r="AI18" s="7">
        <v>0.47393000000000002</v>
      </c>
      <c r="AJ18" s="7">
        <v>0.18762000000000001</v>
      </c>
      <c r="AK18" s="7"/>
      <c r="AL18" s="7">
        <v>0.41095999999999999</v>
      </c>
      <c r="AM18" s="25">
        <v>0</v>
      </c>
      <c r="AN18" s="11"/>
      <c r="AO18" s="16"/>
      <c r="AP18" s="118" t="s">
        <v>241</v>
      </c>
      <c r="AQ18" s="22">
        <v>1</v>
      </c>
      <c r="AR18" s="7">
        <v>0.20039999999999999</v>
      </c>
      <c r="AS18" s="7">
        <v>0</v>
      </c>
      <c r="AT18" s="7">
        <v>0.28149000000000002</v>
      </c>
      <c r="AU18" s="7"/>
      <c r="AV18" s="7">
        <v>0.19608</v>
      </c>
      <c r="AW18" s="25">
        <v>0.21459</v>
      </c>
      <c r="AX18" s="11"/>
      <c r="AY18" s="16"/>
      <c r="AZ18" s="118" t="s">
        <v>241</v>
      </c>
      <c r="BA18" s="22">
        <v>1</v>
      </c>
      <c r="BB18" s="7">
        <v>0.29762</v>
      </c>
      <c r="BC18" s="7">
        <v>0.16556000000000001</v>
      </c>
      <c r="BD18" s="7">
        <v>0.35410999999999998</v>
      </c>
      <c r="BE18" s="7"/>
      <c r="BF18" s="7">
        <v>0.19255</v>
      </c>
      <c r="BG18" s="25">
        <v>0.65502000000000005</v>
      </c>
      <c r="BH18" s="11"/>
      <c r="BI18" s="16"/>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2" customFormat="true" x14ac:dyDescent="0.25">
      <c r="A19" s="390" t="str">
        <f ca="true">IF(ISBLANK('Data Summary'!A21),"",'Data Summary'!A21)</f>
        <v/>
      </c>
      <c r="B19" s="118"/>
      <c r="C19" s="22"/>
      <c r="D19" s="7"/>
      <c r="E19" s="7"/>
      <c r="F19" s="66"/>
      <c r="G19" s="7"/>
      <c r="H19" s="7"/>
      <c r="I19" s="25"/>
      <c r="J19" s="11"/>
      <c r="K19" s="16"/>
      <c r="L19" s="118"/>
      <c r="M19" s="22"/>
      <c r="N19" s="7"/>
      <c r="O19" s="7"/>
      <c r="P19" s="66"/>
      <c r="Q19" s="7"/>
      <c r="R19" s="7"/>
      <c r="S19" s="25"/>
      <c r="T19" s="11"/>
      <c r="U19" s="16"/>
      <c r="V19" s="118" t="s">
        <v>192</v>
      </c>
      <c r="W19" s="22">
        <v>1</v>
      </c>
      <c r="X19" s="7">
        <v>27.26792</v>
      </c>
      <c r="Y19" s="7"/>
      <c r="Z19" s="66"/>
      <c r="AA19" s="7"/>
      <c r="AB19" s="7"/>
      <c r="AC19" s="25"/>
      <c r="AD19" s="11"/>
      <c r="AE19" s="16"/>
      <c r="AF19" s="118" t="s">
        <v>242</v>
      </c>
      <c r="AG19" s="22">
        <v>0</v>
      </c>
      <c r="AH19" s="7">
        <v>8.2722499999999997</v>
      </c>
      <c r="AI19" s="7">
        <v>6.3981000000000003</v>
      </c>
      <c r="AJ19" s="66">
        <v>9.7561</v>
      </c>
      <c r="AK19" s="7"/>
      <c r="AL19" s="7">
        <v>8.7671200000000002</v>
      </c>
      <c r="AM19" s="25">
        <v>7.1794900000000004</v>
      </c>
      <c r="AN19" s="11"/>
      <c r="AO19" s="16"/>
      <c r="AP19" s="118" t="s">
        <v>242</v>
      </c>
      <c r="AQ19" s="22">
        <v>0</v>
      </c>
      <c r="AR19" s="7">
        <v>9.5691400000000009</v>
      </c>
      <c r="AS19" s="7">
        <v>10.43478</v>
      </c>
      <c r="AT19" s="66">
        <v>9.2188599999999994</v>
      </c>
      <c r="AU19" s="7"/>
      <c r="AV19" s="7">
        <v>9.8692799999999998</v>
      </c>
      <c r="AW19" s="25">
        <v>8.5836900000000007</v>
      </c>
      <c r="AX19" s="11"/>
      <c r="AY19" s="16"/>
      <c r="AZ19" s="118" t="s">
        <v>242</v>
      </c>
      <c r="BA19" s="22">
        <v>0</v>
      </c>
      <c r="BB19" s="7">
        <v>7.0932500000000003</v>
      </c>
      <c r="BC19" s="7">
        <v>6.6225199999999997</v>
      </c>
      <c r="BD19" s="66">
        <v>7.2946200000000001</v>
      </c>
      <c r="BE19" s="7"/>
      <c r="BF19" s="7">
        <v>7.0603300000000004</v>
      </c>
      <c r="BG19" s="25">
        <v>7.2052399999999999</v>
      </c>
      <c r="BH19" s="11"/>
      <c r="BI19" s="16"/>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2" customFormat="true" x14ac:dyDescent="0.25">
      <c r="A20" s="390" t="str">
        <f ca="true">IF(ISBLANK('Data Summary'!A22),"",'Data Summary'!A22)</f>
        <v/>
      </c>
      <c r="B20" s="118"/>
      <c r="C20" s="21"/>
      <c r="D20" s="7"/>
      <c r="E20" s="66"/>
      <c r="F20" s="66"/>
      <c r="G20" s="7"/>
      <c r="H20" s="7"/>
      <c r="I20" s="25"/>
      <c r="J20" s="11"/>
      <c r="K20" s="16"/>
      <c r="L20" s="118"/>
      <c r="M20" s="21"/>
      <c r="N20" s="7"/>
      <c r="O20" s="66"/>
      <c r="P20" s="66"/>
      <c r="Q20" s="7"/>
      <c r="R20" s="7"/>
      <c r="S20" s="25"/>
      <c r="T20" s="11"/>
      <c r="U20" s="16"/>
      <c r="V20" s="118" t="s">
        <v>193</v>
      </c>
      <c r="W20" s="21">
        <v>1</v>
      </c>
      <c r="X20" s="7">
        <v>5.9772999999999996</v>
      </c>
      <c r="Y20" s="66"/>
      <c r="Z20" s="66"/>
      <c r="AA20" s="7"/>
      <c r="AB20" s="7"/>
      <c r="AC20" s="25"/>
      <c r="AD20" s="11"/>
      <c r="AE20" s="16"/>
      <c r="AF20" s="118" t="s">
        <v>243</v>
      </c>
      <c r="AG20" s="21">
        <v>0</v>
      </c>
      <c r="AH20" s="7">
        <v>0.10471</v>
      </c>
      <c r="AI20" s="66">
        <v>0</v>
      </c>
      <c r="AJ20" s="66">
        <v>0.18762000000000001</v>
      </c>
      <c r="AK20" s="7"/>
      <c r="AL20" s="7">
        <v>0.13699</v>
      </c>
      <c r="AM20" s="25">
        <v>0</v>
      </c>
      <c r="AN20" s="11"/>
      <c r="AO20" s="16"/>
      <c r="AP20" s="118" t="s">
        <v>285</v>
      </c>
      <c r="AQ20" s="21">
        <v>0</v>
      </c>
      <c r="AR20" s="7">
        <v>5.0099999999999999E-2</v>
      </c>
      <c r="AS20" s="66">
        <v>0.17391000000000001</v>
      </c>
      <c r="AT20" s="66">
        <v>0</v>
      </c>
      <c r="AU20" s="7"/>
      <c r="AV20" s="7">
        <v>6.5360000000000001E-2</v>
      </c>
      <c r="AW20" s="25">
        <v>0</v>
      </c>
      <c r="AX20" s="11"/>
      <c r="AY20" s="16"/>
      <c r="AZ20" s="118" t="s">
        <v>285</v>
      </c>
      <c r="BA20" s="21">
        <v>0</v>
      </c>
      <c r="BB20" s="7">
        <v>9.9210000000000007E-2</v>
      </c>
      <c r="BC20" s="66">
        <v>0.16556000000000001</v>
      </c>
      <c r="BD20" s="66">
        <v>7.0819999999999994E-2</v>
      </c>
      <c r="BE20" s="7"/>
      <c r="BF20" s="7">
        <v>0.12837000000000001</v>
      </c>
      <c r="BG20" s="25">
        <v>0</v>
      </c>
      <c r="BH20" s="11"/>
      <c r="BI20" s="16"/>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2" customFormat="true" x14ac:dyDescent="0.25">
      <c r="A21" s="390"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t="s">
        <v>191</v>
      </c>
      <c r="W21" s="21">
        <v>0</v>
      </c>
      <c r="X21" s="66">
        <v>11.25797</v>
      </c>
      <c r="Y21" s="66"/>
      <c r="Z21" s="66"/>
      <c r="AA21" s="66"/>
      <c r="AB21" s="66"/>
      <c r="AC21" s="67"/>
      <c r="AD21" s="11"/>
      <c r="AE21" s="16"/>
      <c r="AF21" s="118"/>
      <c r="AG21" s="21"/>
      <c r="AH21" s="66"/>
      <c r="AI21" s="66"/>
      <c r="AJ21" s="66"/>
      <c r="AK21" s="66"/>
      <c r="AL21" s="66"/>
      <c r="AM21" s="67"/>
      <c r="AN21" s="11"/>
      <c r="AO21" s="16"/>
      <c r="AP21" s="118" t="s">
        <v>243</v>
      </c>
      <c r="AQ21" s="21">
        <v>0</v>
      </c>
      <c r="AR21" s="66">
        <v>5.0099999999999999E-2</v>
      </c>
      <c r="AS21" s="66">
        <v>0.17391000000000001</v>
      </c>
      <c r="AT21" s="66">
        <v>0</v>
      </c>
      <c r="AU21" s="66"/>
      <c r="AV21" s="66">
        <v>6.5360000000000001E-2</v>
      </c>
      <c r="AW21" s="67">
        <v>0</v>
      </c>
      <c r="AX21" s="11"/>
      <c r="AY21" s="16"/>
      <c r="AZ21" s="118" t="s">
        <v>243</v>
      </c>
      <c r="BA21" s="21">
        <v>0</v>
      </c>
      <c r="BB21" s="66">
        <v>0.14881</v>
      </c>
      <c r="BC21" s="66">
        <v>0.16556000000000001</v>
      </c>
      <c r="BD21" s="66">
        <v>0.14163999999999999</v>
      </c>
      <c r="BE21" s="66"/>
      <c r="BF21" s="66">
        <v>0</v>
      </c>
      <c r="BG21" s="67">
        <v>0.65502000000000005</v>
      </c>
      <c r="BH21" s="11"/>
      <c r="BI21" s="16"/>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2" customFormat="true" x14ac:dyDescent="0.25">
      <c r="A22" s="390"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18"/>
      <c r="AG22" s="21"/>
      <c r="AH22" s="66"/>
      <c r="AI22" s="66"/>
      <c r="AJ22" s="66"/>
      <c r="AK22" s="66"/>
      <c r="AL22" s="66"/>
      <c r="AM22" s="67"/>
      <c r="AN22" s="11"/>
      <c r="AO22" s="16"/>
      <c r="AP22" s="118"/>
      <c r="AQ22" s="21"/>
      <c r="AR22" s="66"/>
      <c r="AS22" s="66"/>
      <c r="AT22" s="66"/>
      <c r="AU22" s="66"/>
      <c r="AV22" s="66"/>
      <c r="AW22" s="67"/>
      <c r="AX22" s="11"/>
      <c r="AY22" s="16"/>
      <c r="AZ22" s="118"/>
      <c r="BA22" s="21"/>
      <c r="BB22" s="66"/>
      <c r="BC22" s="66"/>
      <c r="BD22" s="66"/>
      <c r="BE22" s="66"/>
      <c r="BF22" s="66"/>
      <c r="BG22" s="67"/>
      <c r="BH22" s="11"/>
      <c r="BI22" s="16"/>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2" customFormat="true" x14ac:dyDescent="0.25">
      <c r="A23" s="390"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18"/>
      <c r="AG23" s="21"/>
      <c r="AH23" s="66"/>
      <c r="AI23" s="66"/>
      <c r="AJ23" s="66"/>
      <c r="AK23" s="66"/>
      <c r="AL23" s="66"/>
      <c r="AM23" s="67"/>
      <c r="AN23" s="11"/>
      <c r="AO23" s="16"/>
      <c r="AP23" s="118"/>
      <c r="AQ23" s="21"/>
      <c r="AR23" s="66"/>
      <c r="AS23" s="66"/>
      <c r="AT23" s="66"/>
      <c r="AU23" s="66"/>
      <c r="AV23" s="66"/>
      <c r="AW23" s="67"/>
      <c r="AX23" s="11"/>
      <c r="AY23" s="16"/>
      <c r="AZ23" s="118"/>
      <c r="BA23" s="21"/>
      <c r="BB23" s="66"/>
      <c r="BC23" s="66"/>
      <c r="BD23" s="66"/>
      <c r="BE23" s="66"/>
      <c r="BF23" s="66"/>
      <c r="BG23" s="67"/>
      <c r="BH23" s="11"/>
      <c r="BI23" s="16"/>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2" customFormat="true" x14ac:dyDescent="0.25">
      <c r="A24" s="390"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18"/>
      <c r="AG24" s="21"/>
      <c r="AH24" s="66"/>
      <c r="AI24" s="66"/>
      <c r="AJ24" s="66"/>
      <c r="AK24" s="66"/>
      <c r="AL24" s="66"/>
      <c r="AM24" s="67"/>
      <c r="AN24" s="11"/>
      <c r="AO24" s="16"/>
      <c r="AP24" s="118"/>
      <c r="AQ24" s="21"/>
      <c r="AR24" s="66"/>
      <c r="AS24" s="66"/>
      <c r="AT24" s="66"/>
      <c r="AU24" s="66"/>
      <c r="AV24" s="66"/>
      <c r="AW24" s="67"/>
      <c r="AX24" s="11"/>
      <c r="AY24" s="16"/>
      <c r="AZ24" s="118"/>
      <c r="BA24" s="21"/>
      <c r="BB24" s="66"/>
      <c r="BC24" s="66"/>
      <c r="BD24" s="66"/>
      <c r="BE24" s="66"/>
      <c r="BF24" s="66"/>
      <c r="BG24" s="67"/>
      <c r="BH24" s="11"/>
      <c r="BI24" s="16"/>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2" customFormat="true" x14ac:dyDescent="0.25">
      <c r="A25" s="390"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18"/>
      <c r="AG25" s="21"/>
      <c r="AH25" s="66"/>
      <c r="AI25" s="66"/>
      <c r="AJ25" s="66"/>
      <c r="AK25" s="66"/>
      <c r="AL25" s="66"/>
      <c r="AM25" s="67"/>
      <c r="AN25" s="11"/>
      <c r="AO25" s="16"/>
      <c r="AP25" s="118"/>
      <c r="AQ25" s="21"/>
      <c r="AR25" s="66"/>
      <c r="AS25" s="66"/>
      <c r="AT25" s="66"/>
      <c r="AU25" s="66"/>
      <c r="AV25" s="66"/>
      <c r="AW25" s="67"/>
      <c r="AX25" s="11"/>
      <c r="AY25" s="16"/>
      <c r="AZ25" s="118"/>
      <c r="BA25" s="21"/>
      <c r="BB25" s="66"/>
      <c r="BC25" s="66"/>
      <c r="BD25" s="66"/>
      <c r="BE25" s="66"/>
      <c r="BF25" s="66"/>
      <c r="BG25" s="67"/>
      <c r="BH25" s="11"/>
      <c r="BI25" s="16"/>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2" customFormat="true" x14ac:dyDescent="0.25">
      <c r="A26" s="390"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21"/>
      <c r="X26" s="6"/>
      <c r="Y26" s="6"/>
      <c r="Z26" s="6"/>
      <c r="AA26" s="6"/>
      <c r="AB26" s="6"/>
      <c r="AC26" s="26"/>
      <c r="AD26" s="11"/>
      <c r="AE26" s="16"/>
      <c r="AF26" s="118"/>
      <c r="AG26" s="21"/>
      <c r="AH26" s="6"/>
      <c r="AI26" s="6"/>
      <c r="AJ26" s="6"/>
      <c r="AK26" s="6"/>
      <c r="AL26" s="6"/>
      <c r="AM26" s="26"/>
      <c r="AN26" s="11"/>
      <c r="AO26" s="16"/>
      <c r="AP26" s="118"/>
      <c r="AQ26" s="21"/>
      <c r="AR26" s="6"/>
      <c r="AS26" s="6"/>
      <c r="AT26" s="6"/>
      <c r="AU26" s="6"/>
      <c r="AV26" s="6"/>
      <c r="AW26" s="26"/>
      <c r="AX26" s="11"/>
      <c r="AY26" s="16"/>
      <c r="AZ26" s="118"/>
      <c r="BA26" s="21"/>
      <c r="BB26" s="6"/>
      <c r="BC26" s="6"/>
      <c r="BD26" s="6"/>
      <c r="BE26" s="6"/>
      <c r="BF26" s="6"/>
      <c r="BG26" s="26"/>
      <c r="BH26" s="11"/>
      <c r="BI26" s="16"/>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2" customFormat="true" ht="93" customHeight="true" x14ac:dyDescent="0.25">
      <c r="A27" s="390" t="str">
        <f ca="true">IF(ISBLANK('Data Summary'!A29),"",'Data Summary'!A29)</f>
        <v/>
      </c>
      <c r="B27" s="120" t="s">
        <v>12</v>
      </c>
      <c r="C27" s="569" t="s">
        <v>164</v>
      </c>
      <c r="D27" s="569"/>
      <c r="E27" s="569"/>
      <c r="F27" s="569"/>
      <c r="G27" s="569"/>
      <c r="H27" s="569"/>
      <c r="I27" s="570"/>
      <c r="J27" s="11"/>
      <c r="K27" s="16"/>
      <c r="L27" s="120" t="s">
        <v>12</v>
      </c>
      <c r="M27" s="569" t="s">
        <v>254</v>
      </c>
      <c r="N27" s="569"/>
      <c r="O27" s="569"/>
      <c r="P27" s="569"/>
      <c r="Q27" s="569"/>
      <c r="R27" s="569"/>
      <c r="S27" s="570"/>
      <c r="T27" s="11"/>
      <c r="U27" s="16"/>
      <c r="V27" s="120" t="s">
        <v>12</v>
      </c>
      <c r="W27" s="569" t="s">
        <v>185</v>
      </c>
      <c r="X27" s="569"/>
      <c r="Y27" s="569"/>
      <c r="Z27" s="569"/>
      <c r="AA27" s="569"/>
      <c r="AB27" s="569"/>
      <c r="AC27" s="570"/>
      <c r="AD27" s="11"/>
      <c r="AE27" s="16"/>
      <c r="AF27" s="120" t="s">
        <v>12</v>
      </c>
      <c r="AG27" s="571" t="s">
        <v>225</v>
      </c>
      <c r="AH27" s="572"/>
      <c r="AI27" s="572"/>
      <c r="AJ27" s="572"/>
      <c r="AK27" s="572"/>
      <c r="AL27" s="572"/>
      <c r="AM27" s="573"/>
      <c r="AN27" s="11"/>
      <c r="AO27" s="16"/>
      <c r="AP27" s="120" t="s">
        <v>12</v>
      </c>
      <c r="AQ27" s="571" t="s">
        <v>225</v>
      </c>
      <c r="AR27" s="572"/>
      <c r="AS27" s="572"/>
      <c r="AT27" s="572"/>
      <c r="AU27" s="572"/>
      <c r="AV27" s="572"/>
      <c r="AW27" s="573"/>
      <c r="AX27" s="11"/>
      <c r="AY27" s="16"/>
      <c r="AZ27" s="120" t="s">
        <v>12</v>
      </c>
      <c r="BA27" s="571" t="s">
        <v>225</v>
      </c>
      <c r="BB27" s="572"/>
      <c r="BC27" s="572"/>
      <c r="BD27" s="572"/>
      <c r="BE27" s="572"/>
      <c r="BF27" s="572"/>
      <c r="BG27" s="573"/>
      <c r="BH27" s="11"/>
      <c r="BI27" s="16"/>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2" customFormat="true" ht="15.75" customHeight="true" x14ac:dyDescent="0.25">
      <c r="A28" s="390" t="str">
        <f ca="true">IF(ISBLANK('Data Summary'!A30),"",'Data Summary'!A30)</f>
        <v/>
      </c>
      <c r="B28" s="120"/>
      <c r="C28" s="63" t="s">
        <v>120</v>
      </c>
      <c r="D28" s="51"/>
      <c r="E28" s="51"/>
      <c r="F28" s="51"/>
      <c r="G28" s="51"/>
      <c r="H28" s="51"/>
      <c r="I28" s="95"/>
      <c r="J28" s="11"/>
      <c r="K28" s="16"/>
      <c r="L28" s="120"/>
      <c r="M28" s="63" t="s">
        <v>120</v>
      </c>
      <c r="N28" s="51" t="s">
        <v>162</v>
      </c>
      <c r="O28" s="51" t="s">
        <v>162</v>
      </c>
      <c r="P28" s="51" t="s">
        <v>162</v>
      </c>
      <c r="Q28" s="51"/>
      <c r="R28" s="51" t="s">
        <v>162</v>
      </c>
      <c r="S28" s="95"/>
      <c r="T28" s="11"/>
      <c r="U28" s="16"/>
      <c r="V28" s="120"/>
      <c r="W28" s="63" t="s">
        <v>120</v>
      </c>
      <c r="X28" s="51" t="s">
        <v>162</v>
      </c>
      <c r="Y28" s="51"/>
      <c r="Z28" s="51"/>
      <c r="AA28" s="51"/>
      <c r="AB28" s="51"/>
      <c r="AC28" s="95"/>
      <c r="AD28" s="11"/>
      <c r="AE28" s="16"/>
      <c r="AF28" s="120"/>
      <c r="AG28" s="63" t="s">
        <v>120</v>
      </c>
      <c r="AH28" s="51" t="s">
        <v>162</v>
      </c>
      <c r="AI28" s="51" t="s">
        <v>162</v>
      </c>
      <c r="AJ28" s="51" t="s">
        <v>162</v>
      </c>
      <c r="AK28" s="51"/>
      <c r="AL28" s="51" t="s">
        <v>162</v>
      </c>
      <c r="AM28" s="95" t="s">
        <v>162</v>
      </c>
      <c r="AN28" s="11"/>
      <c r="AO28" s="16"/>
      <c r="AP28" s="120"/>
      <c r="AQ28" s="63" t="s">
        <v>120</v>
      </c>
      <c r="AR28" s="51" t="s">
        <v>162</v>
      </c>
      <c r="AS28" s="51" t="s">
        <v>162</v>
      </c>
      <c r="AT28" s="51" t="s">
        <v>162</v>
      </c>
      <c r="AU28" s="51"/>
      <c r="AV28" s="51" t="s">
        <v>162</v>
      </c>
      <c r="AW28" s="95" t="s">
        <v>162</v>
      </c>
      <c r="AX28" s="11"/>
      <c r="AY28" s="16"/>
      <c r="AZ28" s="120"/>
      <c r="BA28" s="63" t="s">
        <v>120</v>
      </c>
      <c r="BB28" s="51" t="s">
        <v>162</v>
      </c>
      <c r="BC28" s="51" t="s">
        <v>162</v>
      </c>
      <c r="BD28" s="51" t="s">
        <v>162</v>
      </c>
      <c r="BE28" s="51"/>
      <c r="BF28" s="51" t="s">
        <v>162</v>
      </c>
      <c r="BG28" s="95" t="s">
        <v>162</v>
      </c>
      <c r="BH28" s="11"/>
      <c r="BI28" s="16"/>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2" customFormat="true" ht="15" customHeight="true" x14ac:dyDescent="0.25">
      <c r="A29" s="390" t="str">
        <f ca="true">IF(ISBLANK('Data Summary'!A31),"",'Data Summary'!A31)</f>
        <v/>
      </c>
      <c r="B29" s="120"/>
      <c r="C29" s="63" t="s">
        <v>102</v>
      </c>
      <c r="D29" s="51"/>
      <c r="E29" s="51"/>
      <c r="F29" s="51"/>
      <c r="G29" s="51"/>
      <c r="H29" s="51"/>
      <c r="I29" s="95"/>
      <c r="J29" s="11"/>
      <c r="K29" s="16"/>
      <c r="L29" s="120"/>
      <c r="M29" s="63" t="s">
        <v>102</v>
      </c>
      <c r="N29" s="51" t="s">
        <v>162</v>
      </c>
      <c r="O29" s="51" t="s">
        <v>162</v>
      </c>
      <c r="P29" s="51" t="s">
        <v>162</v>
      </c>
      <c r="Q29" s="51"/>
      <c r="R29" s="51" t="s">
        <v>162</v>
      </c>
      <c r="S29" s="95"/>
      <c r="T29" s="11"/>
      <c r="U29" s="16"/>
      <c r="V29" s="120"/>
      <c r="W29" s="63" t="s">
        <v>102</v>
      </c>
      <c r="X29" s="51" t="s">
        <v>162</v>
      </c>
      <c r="Y29" s="51"/>
      <c r="Z29" s="51"/>
      <c r="AA29" s="51"/>
      <c r="AB29" s="51"/>
      <c r="AC29" s="95"/>
      <c r="AD29" s="11"/>
      <c r="AE29" s="16"/>
      <c r="AF29" s="120"/>
      <c r="AG29" s="63" t="s">
        <v>102</v>
      </c>
      <c r="AH29" s="51" t="s">
        <v>162</v>
      </c>
      <c r="AI29" s="51" t="s">
        <v>162</v>
      </c>
      <c r="AJ29" s="51" t="s">
        <v>162</v>
      </c>
      <c r="AK29" s="51"/>
      <c r="AL29" s="51" t="s">
        <v>162</v>
      </c>
      <c r="AM29" s="95" t="s">
        <v>162</v>
      </c>
      <c r="AN29" s="11"/>
      <c r="AO29" s="16"/>
      <c r="AP29" s="120"/>
      <c r="AQ29" s="63" t="s">
        <v>102</v>
      </c>
      <c r="AR29" s="51" t="s">
        <v>162</v>
      </c>
      <c r="AS29" s="51" t="s">
        <v>162</v>
      </c>
      <c r="AT29" s="51" t="s">
        <v>162</v>
      </c>
      <c r="AU29" s="51"/>
      <c r="AV29" s="51" t="s">
        <v>162</v>
      </c>
      <c r="AW29" s="95" t="s">
        <v>162</v>
      </c>
      <c r="AX29" s="11"/>
      <c r="AY29" s="16"/>
      <c r="AZ29" s="120"/>
      <c r="BA29" s="63" t="s">
        <v>102</v>
      </c>
      <c r="BB29" s="51" t="s">
        <v>162</v>
      </c>
      <c r="BC29" s="51" t="s">
        <v>162</v>
      </c>
      <c r="BD29" s="51" t="s">
        <v>162</v>
      </c>
      <c r="BE29" s="51"/>
      <c r="BF29" s="51" t="s">
        <v>162</v>
      </c>
      <c r="BG29" s="95" t="s">
        <v>162</v>
      </c>
      <c r="BH29" s="11"/>
      <c r="BI29" s="16"/>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2" customFormat="true" ht="15" customHeight="true" x14ac:dyDescent="0.25">
      <c r="A30" s="390" t="str">
        <f ca="true">IF(ISBLANK('Data Summary'!A32),"",'Data Summary'!A32)</f>
        <v/>
      </c>
      <c r="B30" s="120"/>
      <c r="C30" s="63" t="s">
        <v>127</v>
      </c>
      <c r="D30" s="51"/>
      <c r="E30" s="51"/>
      <c r="F30" s="51"/>
      <c r="G30" s="51"/>
      <c r="H30" s="51"/>
      <c r="I30" s="95"/>
      <c r="J30" s="11"/>
      <c r="K30" s="16"/>
      <c r="L30" s="120"/>
      <c r="M30" s="63" t="s">
        <v>127</v>
      </c>
      <c r="N30" s="51"/>
      <c r="O30" s="51"/>
      <c r="P30" s="51"/>
      <c r="Q30" s="51"/>
      <c r="R30" s="51"/>
      <c r="S30" s="95"/>
      <c r="T30" s="11"/>
      <c r="U30" s="16"/>
      <c r="V30" s="120"/>
      <c r="W30" s="63" t="s">
        <v>127</v>
      </c>
      <c r="X30" s="51"/>
      <c r="Y30" s="51"/>
      <c r="Z30" s="51"/>
      <c r="AA30" s="51"/>
      <c r="AB30" s="51"/>
      <c r="AC30" s="95"/>
      <c r="AD30" s="11"/>
      <c r="AE30" s="16"/>
      <c r="AF30" s="120"/>
      <c r="AG30" s="63" t="s">
        <v>127</v>
      </c>
      <c r="AH30" s="51"/>
      <c r="AI30" s="51"/>
      <c r="AJ30" s="51"/>
      <c r="AK30" s="51"/>
      <c r="AL30" s="51"/>
      <c r="AM30" s="95"/>
      <c r="AN30" s="11"/>
      <c r="AO30" s="16"/>
      <c r="AP30" s="120"/>
      <c r="AQ30" s="63" t="s">
        <v>127</v>
      </c>
      <c r="AR30" s="51" t="s">
        <v>162</v>
      </c>
      <c r="AS30" s="51" t="s">
        <v>162</v>
      </c>
      <c r="AT30" s="51" t="s">
        <v>162</v>
      </c>
      <c r="AU30" s="51"/>
      <c r="AV30" s="51" t="s">
        <v>162</v>
      </c>
      <c r="AW30" s="95" t="s">
        <v>162</v>
      </c>
      <c r="AX30" s="11"/>
      <c r="AY30" s="16"/>
      <c r="AZ30" s="120"/>
      <c r="BA30" s="63" t="s">
        <v>127</v>
      </c>
      <c r="BB30" s="51" t="s">
        <v>162</v>
      </c>
      <c r="BC30" s="51" t="s">
        <v>162</v>
      </c>
      <c r="BD30" s="51" t="s">
        <v>162</v>
      </c>
      <c r="BE30" s="51"/>
      <c r="BF30" s="51" t="s">
        <v>162</v>
      </c>
      <c r="BG30" s="95" t="s">
        <v>162</v>
      </c>
      <c r="BH30" s="11"/>
      <c r="BI30" s="16"/>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ht="16.5" customHeight="true" x14ac:dyDescent="0.25">
      <c r="A31" s="390" t="str">
        <f ca="true">IF(ISBLANK('Data Summary'!A33),"",'Data Summary'!A33)</f>
        <v/>
      </c>
      <c r="B31" s="120"/>
      <c r="C31" s="63" t="s">
        <v>128</v>
      </c>
      <c r="D31" s="51"/>
      <c r="E31" s="51"/>
      <c r="F31" s="51"/>
      <c r="G31" s="51"/>
      <c r="H31" s="51"/>
      <c r="I31" s="95"/>
      <c r="J31" s="11"/>
      <c r="K31" s="16"/>
      <c r="L31" s="120"/>
      <c r="M31" s="63" t="s">
        <v>128</v>
      </c>
      <c r="N31" s="51"/>
      <c r="O31" s="51"/>
      <c r="P31" s="51"/>
      <c r="Q31" s="51"/>
      <c r="R31" s="51"/>
      <c r="S31" s="95"/>
      <c r="T31" s="11"/>
      <c r="U31" s="16"/>
      <c r="V31" s="120"/>
      <c r="W31" s="63" t="s">
        <v>128</v>
      </c>
      <c r="X31" s="51" t="s">
        <v>162</v>
      </c>
      <c r="Y31" s="51"/>
      <c r="Z31" s="51"/>
      <c r="AA31" s="51"/>
      <c r="AB31" s="51"/>
      <c r="AC31" s="95"/>
      <c r="AD31" s="11"/>
      <c r="AE31" s="16"/>
      <c r="AF31" s="120"/>
      <c r="AG31" s="63" t="s">
        <v>128</v>
      </c>
      <c r="AH31" s="51"/>
      <c r="AI31" s="51"/>
      <c r="AJ31" s="51"/>
      <c r="AK31" s="51"/>
      <c r="AL31" s="51"/>
      <c r="AM31" s="95"/>
      <c r="AN31" s="11"/>
      <c r="AO31" s="16"/>
      <c r="AP31" s="120"/>
      <c r="AQ31" s="63" t="s">
        <v>128</v>
      </c>
      <c r="AR31" s="51" t="s">
        <v>162</v>
      </c>
      <c r="AS31" s="51" t="s">
        <v>162</v>
      </c>
      <c r="AT31" s="51" t="s">
        <v>162</v>
      </c>
      <c r="AU31" s="51"/>
      <c r="AV31" s="51" t="s">
        <v>162</v>
      </c>
      <c r="AW31" s="95" t="s">
        <v>162</v>
      </c>
      <c r="AX31" s="11"/>
      <c r="AY31" s="16"/>
      <c r="AZ31" s="120"/>
      <c r="BA31" s="63" t="s">
        <v>128</v>
      </c>
      <c r="BB31" s="51" t="s">
        <v>162</v>
      </c>
      <c r="BC31" s="51" t="s">
        <v>162</v>
      </c>
      <c r="BD31" s="51" t="s">
        <v>162</v>
      </c>
      <c r="BE31" s="51"/>
      <c r="BF31" s="51" t="s">
        <v>162</v>
      </c>
      <c r="BG31" s="95" t="s">
        <v>162</v>
      </c>
      <c r="BH31" s="11"/>
      <c r="BI31" s="16"/>
    </row>
    <row xmlns:x14ac="http://schemas.microsoft.com/office/spreadsheetml/2009/9/ac" r="32" ht="16.5" customHeight="true" x14ac:dyDescent="0.25">
      <c r="A32" s="390" t="str">
        <f ca="true">IF(ISBLANK('Data Summary'!A34),"",'Data Summary'!A34)</f>
        <v/>
      </c>
      <c r="B32" s="120"/>
      <c r="C32" s="63" t="s">
        <v>103</v>
      </c>
      <c r="D32" s="51"/>
      <c r="E32" s="51"/>
      <c r="F32" s="51"/>
      <c r="G32" s="51"/>
      <c r="H32" s="51"/>
      <c r="I32" s="95"/>
      <c r="J32" s="11"/>
      <c r="K32" s="16"/>
      <c r="L32" s="120"/>
      <c r="M32" s="63" t="s">
        <v>103</v>
      </c>
      <c r="N32" s="51" t="s">
        <v>162</v>
      </c>
      <c r="O32" s="51" t="s">
        <v>162</v>
      </c>
      <c r="P32" s="51" t="s">
        <v>162</v>
      </c>
      <c r="Q32" s="51"/>
      <c r="R32" s="51" t="s">
        <v>162</v>
      </c>
      <c r="S32" s="95"/>
      <c r="T32" s="11"/>
      <c r="U32" s="16"/>
      <c r="V32" s="120"/>
      <c r="W32" s="63" t="s">
        <v>103</v>
      </c>
      <c r="X32" s="51"/>
      <c r="Y32" s="51"/>
      <c r="Z32" s="51"/>
      <c r="AA32" s="51"/>
      <c r="AB32" s="51"/>
      <c r="AC32" s="95"/>
      <c r="AD32" s="11"/>
      <c r="AE32" s="16"/>
      <c r="AF32" s="120"/>
      <c r="AG32" s="63" t="s">
        <v>103</v>
      </c>
      <c r="AH32" s="51" t="s">
        <v>162</v>
      </c>
      <c r="AI32" s="51" t="s">
        <v>162</v>
      </c>
      <c r="AJ32" s="51" t="s">
        <v>162</v>
      </c>
      <c r="AK32" s="51"/>
      <c r="AL32" s="51" t="s">
        <v>162</v>
      </c>
      <c r="AM32" s="95" t="s">
        <v>162</v>
      </c>
      <c r="AN32" s="11"/>
      <c r="AO32" s="16"/>
      <c r="AP32" s="120"/>
      <c r="AQ32" s="63" t="s">
        <v>103</v>
      </c>
      <c r="AR32" s="51" t="s">
        <v>162</v>
      </c>
      <c r="AS32" s="51" t="s">
        <v>162</v>
      </c>
      <c r="AT32" s="51" t="s">
        <v>162</v>
      </c>
      <c r="AU32" s="51"/>
      <c r="AV32" s="51" t="s">
        <v>162</v>
      </c>
      <c r="AW32" s="95" t="s">
        <v>162</v>
      </c>
      <c r="AX32" s="11"/>
      <c r="AY32" s="16"/>
      <c r="AZ32" s="120"/>
      <c r="BA32" s="63" t="s">
        <v>103</v>
      </c>
      <c r="BB32" s="51" t="s">
        <v>162</v>
      </c>
      <c r="BC32" s="51" t="s">
        <v>162</v>
      </c>
      <c r="BD32" s="51" t="s">
        <v>162</v>
      </c>
      <c r="BE32" s="51"/>
      <c r="BF32" s="51" t="s">
        <v>162</v>
      </c>
      <c r="BG32" s="95" t="s">
        <v>162</v>
      </c>
      <c r="BH32" s="11"/>
      <c r="BI32" s="16"/>
    </row>
    <row xmlns:x14ac="http://schemas.microsoft.com/office/spreadsheetml/2009/9/ac" r="33" ht="16.5" customHeight="true" x14ac:dyDescent="0.25">
      <c r="A33" s="390" t="str">
        <f ca="true">IF(ISBLANK('Data Summary'!A35),"",'Data Summary'!A35)</f>
        <v/>
      </c>
      <c r="B33" s="121"/>
      <c r="C33" s="12" t="s">
        <v>23</v>
      </c>
      <c r="D33" s="69"/>
      <c r="E33" s="69"/>
      <c r="F33" s="69"/>
      <c r="G33" s="70"/>
      <c r="H33" s="71"/>
      <c r="I33" s="72"/>
      <c r="J33" s="11"/>
      <c r="K33" s="16"/>
      <c r="L33" s="121"/>
      <c r="M33" s="12" t="s">
        <v>23</v>
      </c>
      <c r="N33" s="69"/>
      <c r="O33" s="69"/>
      <c r="P33" s="69"/>
      <c r="Q33" s="70"/>
      <c r="R33" s="71"/>
      <c r="S33" s="72"/>
      <c r="T33" s="11"/>
      <c r="U33" s="16"/>
      <c r="V33" s="121"/>
      <c r="W33" s="12" t="s">
        <v>23</v>
      </c>
      <c r="X33" s="69"/>
      <c r="Y33" s="69"/>
      <c r="Z33" s="69"/>
      <c r="AA33" s="70"/>
      <c r="AB33" s="71"/>
      <c r="AC33" s="72"/>
      <c r="AD33" s="11"/>
      <c r="AE33" s="16"/>
      <c r="AF33" s="121"/>
      <c r="AG33" s="12" t="s">
        <v>23</v>
      </c>
      <c r="AH33" s="69"/>
      <c r="AI33" s="69"/>
      <c r="AJ33" s="69"/>
      <c r="AK33" s="70"/>
      <c r="AL33" s="71"/>
      <c r="AM33" s="72"/>
      <c r="AN33" s="11"/>
      <c r="AO33" s="16"/>
      <c r="AP33" s="121"/>
      <c r="AQ33" s="12" t="s">
        <v>23</v>
      </c>
      <c r="AR33" s="69"/>
      <c r="AS33" s="69"/>
      <c r="AT33" s="69"/>
      <c r="AU33" s="70"/>
      <c r="AV33" s="71"/>
      <c r="AW33" s="72"/>
      <c r="AX33" s="11"/>
      <c r="AY33" s="16"/>
      <c r="AZ33" s="121"/>
      <c r="BA33" s="12" t="s">
        <v>23</v>
      </c>
      <c r="BB33" s="69" t="s">
        <v>284</v>
      </c>
      <c r="BC33" s="69" t="s">
        <v>284</v>
      </c>
      <c r="BD33" s="69" t="s">
        <v>284</v>
      </c>
      <c r="BE33" s="70" t="s">
        <v>284</v>
      </c>
      <c r="BF33" s="71" t="s">
        <v>284</v>
      </c>
      <c r="BG33" s="72" t="s">
        <v>284</v>
      </c>
      <c r="BH33" s="11"/>
      <c r="BI33" s="16"/>
    </row>
    <row xmlns:x14ac="http://schemas.microsoft.com/office/spreadsheetml/2009/9/ac" r="34" s="3" customFormat="true" ht="16.5" customHeight="true" thickBot="true" x14ac:dyDescent="0.3">
      <c r="A34" s="390" t="str">
        <f ca="true">IF(ISBLANK('Data Summary'!A36),"",'Data Summary'!A36)</f>
        <v/>
      </c>
      <c r="B34" s="122"/>
      <c r="C34" s="27" t="s">
        <v>20</v>
      </c>
      <c r="D34" s="74"/>
      <c r="E34" s="74"/>
      <c r="F34" s="74"/>
      <c r="G34" s="74"/>
      <c r="H34" s="74"/>
      <c r="I34" s="75"/>
      <c r="J34" s="24"/>
      <c r="K34" s="18"/>
      <c r="L34" s="122"/>
      <c r="M34" s="27" t="s">
        <v>20</v>
      </c>
      <c r="N34" s="74">
        <v>760</v>
      </c>
      <c r="O34" s="74">
        <v>286</v>
      </c>
      <c r="P34" s="74">
        <v>474</v>
      </c>
      <c r="Q34" s="74"/>
      <c r="R34" s="74">
        <v>760</v>
      </c>
      <c r="S34" s="75"/>
      <c r="T34" s="24"/>
      <c r="U34" s="18"/>
      <c r="V34" s="122"/>
      <c r="W34" s="27" t="s">
        <v>20</v>
      </c>
      <c r="X34" s="74">
        <v>32155</v>
      </c>
      <c r="Y34" s="74"/>
      <c r="Z34" s="74"/>
      <c r="AA34" s="74"/>
      <c r="AB34" s="74"/>
      <c r="AC34" s="75"/>
      <c r="AD34" s="24"/>
      <c r="AE34" s="18"/>
      <c r="AF34" s="122"/>
      <c r="AG34" s="27" t="s">
        <v>20</v>
      </c>
      <c r="AH34" s="74">
        <v>955</v>
      </c>
      <c r="AI34" s="74">
        <v>422</v>
      </c>
      <c r="AJ34" s="74">
        <v>533</v>
      </c>
      <c r="AK34" s="74"/>
      <c r="AL34" s="74">
        <v>730</v>
      </c>
      <c r="AM34" s="75">
        <v>195</v>
      </c>
      <c r="AN34" s="24"/>
      <c r="AO34" s="18"/>
      <c r="AP34" s="122"/>
      <c r="AQ34" s="27" t="s">
        <v>20</v>
      </c>
      <c r="AR34" s="74">
        <v>1996</v>
      </c>
      <c r="AS34" s="74">
        <v>575</v>
      </c>
      <c r="AT34" s="74">
        <v>1421</v>
      </c>
      <c r="AU34" s="74" t="s">
        <v>284</v>
      </c>
      <c r="AV34" s="74">
        <v>1530</v>
      </c>
      <c r="AW34" s="75">
        <v>466</v>
      </c>
      <c r="AX34" s="24"/>
      <c r="AY34" s="18"/>
      <c r="AZ34" s="122"/>
      <c r="BA34" s="27" t="s">
        <v>20</v>
      </c>
      <c r="BB34" s="74">
        <v>2016</v>
      </c>
      <c r="BC34" s="74">
        <v>604</v>
      </c>
      <c r="BD34" s="74">
        <v>1412</v>
      </c>
      <c r="BE34" s="74" t="s">
        <v>284</v>
      </c>
      <c r="BF34" s="74">
        <v>1558</v>
      </c>
      <c r="BG34" s="75">
        <v>458</v>
      </c>
      <c r="BH34" s="24"/>
      <c r="BI34" s="18"/>
      <c r="BJ34" s="123"/>
      <c r="BT34" s="123"/>
      <c r="CD34" s="123"/>
      <c r="CN34" s="123"/>
      <c r="CX34" s="123"/>
      <c r="DH34" s="123"/>
      <c r="DR34" s="123"/>
      <c r="EB34" s="123"/>
      <c r="EL34" s="123"/>
      <c r="EV34" s="123"/>
      <c r="FF34" s="123"/>
      <c r="FP34" s="123"/>
      <c r="FZ34" s="123"/>
      <c r="GJ34" s="123"/>
      <c r="GT34" s="123"/>
      <c r="HD34" s="123"/>
      <c r="HN34" s="123"/>
      <c r="HX34" s="123"/>
    </row>
    <row xmlns:x14ac="http://schemas.microsoft.com/office/spreadsheetml/2009/9/ac" r="35" s="3" customFormat="true" x14ac:dyDescent="0.25">
      <c r="A35" s="390" t="str">
        <f ca="true">IF(ISBLANK('Data Summary'!A37),"",'Data Summary'!A37)</f>
        <v/>
      </c>
      <c r="B35" s="123"/>
      <c r="L35" s="123"/>
      <c r="V35" s="123"/>
      <c r="AF35" s="123"/>
      <c r="AP35" s="123"/>
      <c r="AZ35" s="123"/>
      <c r="BJ35" s="123"/>
      <c r="BT35" s="123"/>
      <c r="CD35" s="123"/>
      <c r="CN35" s="123"/>
      <c r="CX35" s="123"/>
      <c r="DH35" s="123"/>
      <c r="DR35" s="123"/>
      <c r="EB35" s="123"/>
      <c r="EL35" s="123"/>
      <c r="EV35" s="123"/>
      <c r="FF35" s="123"/>
      <c r="FP35" s="123"/>
      <c r="FZ35" s="123"/>
      <c r="GJ35" s="123"/>
      <c r="GT35" s="123"/>
      <c r="HD35" s="123"/>
      <c r="HN35" s="123"/>
      <c r="HX35" s="123"/>
    </row>
    <row xmlns:x14ac="http://schemas.microsoft.com/office/spreadsheetml/2009/9/ac" r="36" s="3" customFormat="true" x14ac:dyDescent="0.25">
      <c r="A36" s="390" t="str">
        <f ca="true">IF(ISBLANK('Data Summary'!A38),"",'Data Summary'!A38)</f>
        <v/>
      </c>
      <c r="B36" s="123"/>
      <c r="L36" s="123"/>
      <c r="V36" s="123"/>
      <c r="AF36" s="123"/>
      <c r="AP36" s="123"/>
      <c r="AZ36" s="123"/>
      <c r="BJ36" s="123"/>
      <c r="BT36" s="123"/>
      <c r="CD36" s="123"/>
      <c r="CN36" s="123"/>
      <c r="CX36" s="123"/>
      <c r="DH36" s="123"/>
      <c r="DR36" s="123"/>
      <c r="EB36" s="123"/>
      <c r="EL36" s="123"/>
      <c r="EV36" s="123"/>
      <c r="FF36" s="123"/>
      <c r="FP36" s="123"/>
      <c r="FZ36" s="123"/>
      <c r="GJ36" s="123"/>
      <c r="GT36" s="123"/>
      <c r="HD36" s="123"/>
      <c r="HN36" s="123"/>
      <c r="HX36" s="123"/>
    </row>
    <row xmlns:x14ac="http://schemas.microsoft.com/office/spreadsheetml/2009/9/ac" r="37" s="3" customFormat="true" x14ac:dyDescent="0.25">
      <c r="A37" s="390" t="str">
        <f ca="true">IF(ISBLANK('Data Summary'!A39),"",'Data Summary'!A39)</f>
        <v/>
      </c>
      <c r="B37" s="123"/>
      <c r="L37" s="123"/>
      <c r="V37" s="123"/>
      <c r="AF37" s="123"/>
      <c r="AP37" s="123"/>
      <c r="AZ37" s="123"/>
      <c r="BJ37" s="123"/>
      <c r="BT37" s="123"/>
      <c r="CD37" s="123"/>
      <c r="CN37" s="123"/>
      <c r="CX37" s="123"/>
      <c r="DH37" s="123"/>
      <c r="DR37" s="123"/>
      <c r="EB37" s="123"/>
      <c r="EL37" s="123"/>
      <c r="EV37" s="123"/>
      <c r="FF37" s="123"/>
      <c r="FP37" s="123"/>
      <c r="FZ37" s="123"/>
      <c r="GJ37" s="123"/>
      <c r="GT37" s="123"/>
      <c r="HD37" s="123"/>
      <c r="HN37" s="123"/>
      <c r="HX37" s="123"/>
    </row>
    <row xmlns:x14ac="http://schemas.microsoft.com/office/spreadsheetml/2009/9/ac" r="38" s="3" customFormat="true" x14ac:dyDescent="0.25">
      <c r="A38" s="390" t="str">
        <f ca="true">IF(ISBLANK('Data Summary'!A40),"",'Data Summary'!A40)</f>
        <v/>
      </c>
      <c r="B38" s="123"/>
      <c r="L38" s="123"/>
      <c r="V38" s="123"/>
      <c r="AF38" s="123"/>
      <c r="AP38" s="123"/>
      <c r="AZ38" s="123"/>
      <c r="BJ38" s="123"/>
      <c r="BT38" s="123"/>
      <c r="CD38" s="123"/>
      <c r="CN38" s="123"/>
      <c r="CX38" s="123"/>
      <c r="DH38" s="123"/>
      <c r="DR38" s="123"/>
      <c r="EB38" s="123"/>
      <c r="EL38" s="123"/>
      <c r="EV38" s="123"/>
      <c r="FF38" s="123"/>
      <c r="FP38" s="123"/>
      <c r="FZ38" s="123"/>
      <c r="GJ38" s="123"/>
      <c r="GT38" s="123"/>
      <c r="HD38" s="123"/>
      <c r="HN38" s="123"/>
      <c r="HX38" s="123"/>
    </row>
    <row xmlns:x14ac="http://schemas.microsoft.com/office/spreadsheetml/2009/9/ac" r="39" s="3" customFormat="true" x14ac:dyDescent="0.25">
      <c r="A39" s="390" t="str">
        <f ca="true">IF(ISBLANK('Data Summary'!A41),"",'Data Summary'!A41)</f>
        <v/>
      </c>
      <c r="B39" s="123"/>
      <c r="L39" s="123"/>
      <c r="V39" s="123"/>
      <c r="AF39" s="123"/>
      <c r="AP39" s="123"/>
      <c r="AZ39" s="123"/>
      <c r="BJ39" s="123"/>
      <c r="BT39" s="123"/>
      <c r="CD39" s="123"/>
      <c r="CN39" s="123"/>
      <c r="CX39" s="123"/>
      <c r="DH39" s="123"/>
      <c r="DR39" s="123"/>
      <c r="EB39" s="123"/>
      <c r="EL39" s="123"/>
      <c r="EV39" s="123"/>
      <c r="FF39" s="123"/>
      <c r="FP39" s="123"/>
      <c r="FZ39" s="123"/>
      <c r="GJ39" s="123"/>
      <c r="GT39" s="123"/>
      <c r="HD39" s="123"/>
      <c r="HN39" s="123"/>
      <c r="HX39" s="123"/>
    </row>
    <row xmlns:x14ac="http://schemas.microsoft.com/office/spreadsheetml/2009/9/ac" r="40" s="3" customFormat="true" x14ac:dyDescent="0.25">
      <c r="A40" s="390" t="str">
        <f ca="true">IF(ISBLANK('Data Summary'!A42),"",'Data Summary'!A42)</f>
        <v/>
      </c>
      <c r="B40" s="123"/>
      <c r="L40" s="123"/>
      <c r="V40" s="123"/>
      <c r="AF40" s="123"/>
      <c r="AP40" s="123"/>
      <c r="AZ40" s="123"/>
      <c r="BJ40" s="123"/>
      <c r="BT40" s="123"/>
      <c r="CD40" s="123"/>
      <c r="CN40" s="123"/>
      <c r="CX40" s="123"/>
      <c r="DH40" s="123"/>
      <c r="DR40" s="123"/>
      <c r="EB40" s="123"/>
      <c r="EL40" s="123"/>
      <c r="EV40" s="123"/>
      <c r="FF40" s="123"/>
      <c r="FP40" s="123"/>
      <c r="FZ40" s="123"/>
      <c r="GJ40" s="123"/>
      <c r="GT40" s="123"/>
      <c r="HD40" s="123"/>
      <c r="HN40" s="123"/>
      <c r="HX40" s="123"/>
    </row>
    <row xmlns:x14ac="http://schemas.microsoft.com/office/spreadsheetml/2009/9/ac" r="41" s="3" customFormat="true" x14ac:dyDescent="0.25">
      <c r="A41" s="390" t="str">
        <f ca="true">IF(ISBLANK('Data Summary'!A43),"",'Data Summary'!A43)</f>
        <v/>
      </c>
      <c r="B41" s="123"/>
      <c r="L41" s="123"/>
      <c r="V41" s="123"/>
      <c r="AF41" s="123"/>
      <c r="AP41" s="123"/>
      <c r="AZ41" s="123"/>
      <c r="BJ41" s="123"/>
      <c r="BT41" s="123"/>
      <c r="CD41" s="123"/>
      <c r="CN41" s="123"/>
      <c r="CX41" s="123"/>
      <c r="DH41" s="123"/>
      <c r="DR41" s="123"/>
      <c r="EB41" s="123"/>
      <c r="EL41" s="123"/>
      <c r="EV41" s="123"/>
      <c r="FF41" s="123"/>
      <c r="FP41" s="123"/>
      <c r="FZ41" s="123"/>
      <c r="GJ41" s="123"/>
      <c r="GT41" s="123"/>
      <c r="HD41" s="123"/>
      <c r="HN41" s="123"/>
      <c r="HX41" s="123"/>
    </row>
    <row xmlns:x14ac="http://schemas.microsoft.com/office/spreadsheetml/2009/9/ac" r="42" s="3" customFormat="true" x14ac:dyDescent="0.25">
      <c r="A42" s="390" t="str">
        <f ca="true">IF(ISBLANK('Data Summary'!A44),"",'Data Summary'!A44)</f>
        <v/>
      </c>
      <c r="B42" s="123"/>
      <c r="L42" s="123"/>
      <c r="V42" s="123"/>
      <c r="AF42" s="123"/>
      <c r="AP42" s="123"/>
      <c r="AZ42" s="123"/>
      <c r="BJ42" s="123"/>
      <c r="BT42" s="123"/>
      <c r="CD42" s="123"/>
      <c r="CN42" s="123"/>
      <c r="CX42" s="123"/>
      <c r="DH42" s="123"/>
      <c r="DR42" s="123"/>
      <c r="EB42" s="123"/>
      <c r="EL42" s="123"/>
      <c r="EV42" s="123"/>
      <c r="FF42" s="123"/>
      <c r="FP42" s="123"/>
      <c r="FZ42" s="123"/>
      <c r="GJ42" s="123"/>
      <c r="GT42" s="123"/>
      <c r="HD42" s="123"/>
      <c r="HN42" s="123"/>
      <c r="HX42" s="123"/>
    </row>
    <row xmlns:x14ac="http://schemas.microsoft.com/office/spreadsheetml/2009/9/ac" r="43" s="3" customFormat="true" x14ac:dyDescent="0.25">
      <c r="A43" s="390" t="str">
        <f ca="true">IF(ISBLANK('Data Summary'!A45),"",'Data Summary'!A45)</f>
        <v/>
      </c>
      <c r="B43" s="123"/>
      <c r="L43" s="123"/>
      <c r="V43" s="123"/>
      <c r="AF43" s="123"/>
      <c r="AP43" s="123"/>
      <c r="AZ43" s="123"/>
      <c r="BJ43" s="123"/>
      <c r="BT43" s="123"/>
      <c r="CD43" s="123"/>
      <c r="CN43" s="123"/>
      <c r="CX43" s="123"/>
      <c r="DH43" s="123"/>
      <c r="DR43" s="123"/>
      <c r="EB43" s="123"/>
      <c r="EL43" s="123"/>
      <c r="EV43" s="123"/>
      <c r="FF43" s="123"/>
      <c r="FP43" s="123"/>
      <c r="FZ43" s="123"/>
      <c r="GJ43" s="123"/>
      <c r="GT43" s="123"/>
      <c r="HD43" s="123"/>
      <c r="HN43" s="123"/>
      <c r="HX43" s="123"/>
    </row>
    <row xmlns:x14ac="http://schemas.microsoft.com/office/spreadsheetml/2009/9/ac" r="44" s="3" customFormat="true" x14ac:dyDescent="0.25">
      <c r="A44" s="390" t="str">
        <f ca="true">IF(ISBLANK('Data Summary'!A46),"",'Data Summary'!A46)</f>
        <v/>
      </c>
      <c r="B44" s="123"/>
      <c r="L44" s="123"/>
      <c r="V44" s="123"/>
      <c r="AF44" s="123"/>
      <c r="AP44" s="123"/>
      <c r="AZ44" s="123"/>
      <c r="BJ44" s="123"/>
      <c r="BT44" s="123"/>
      <c r="CD44" s="123"/>
      <c r="CN44" s="123"/>
      <c r="CX44" s="123"/>
      <c r="DH44" s="123"/>
      <c r="DR44" s="123"/>
      <c r="EB44" s="123"/>
      <c r="EL44" s="123"/>
      <c r="EV44" s="123"/>
      <c r="FF44" s="123"/>
      <c r="FP44" s="123"/>
      <c r="FZ44" s="123"/>
      <c r="GJ44" s="123"/>
      <c r="GT44" s="123"/>
      <c r="HD44" s="123"/>
      <c r="HN44" s="123"/>
      <c r="HX44" s="123"/>
    </row>
    <row xmlns:x14ac="http://schemas.microsoft.com/office/spreadsheetml/2009/9/ac" r="45" s="3" customFormat="true" x14ac:dyDescent="0.25">
      <c r="A45" s="390" t="str">
        <f ca="true">IF(ISBLANK('Data Summary'!A47),"",'Data Summary'!A47)</f>
        <v/>
      </c>
      <c r="B45" s="123"/>
      <c r="L45" s="123"/>
      <c r="V45" s="123"/>
      <c r="AF45" s="123"/>
      <c r="AP45" s="123"/>
      <c r="AZ45" s="123"/>
      <c r="BJ45" s="123"/>
      <c r="BT45" s="123"/>
      <c r="CD45" s="123"/>
      <c r="CN45" s="123"/>
      <c r="CX45" s="123"/>
      <c r="DH45" s="123"/>
      <c r="DR45" s="123"/>
      <c r="EB45" s="123"/>
      <c r="EL45" s="123"/>
      <c r="EV45" s="123"/>
      <c r="FF45" s="123"/>
      <c r="FP45" s="123"/>
      <c r="FZ45" s="123"/>
      <c r="GJ45" s="123"/>
      <c r="GT45" s="123"/>
      <c r="HD45" s="123"/>
      <c r="HN45" s="123"/>
      <c r="HX45" s="123"/>
    </row>
    <row xmlns:x14ac="http://schemas.microsoft.com/office/spreadsheetml/2009/9/ac" r="46" s="3" customFormat="true" x14ac:dyDescent="0.25">
      <c r="A46" s="390" t="str">
        <f ca="true">IF(ISBLANK('Data Summary'!A48),"",'Data Summary'!A48)</f>
        <v/>
      </c>
      <c r="B46" s="123"/>
      <c r="L46" s="123"/>
      <c r="V46" s="123"/>
      <c r="AF46" s="123"/>
      <c r="AP46" s="123"/>
      <c r="AZ46" s="123"/>
      <c r="BJ46" s="123"/>
      <c r="BT46" s="123"/>
      <c r="CD46" s="123"/>
      <c r="CN46" s="123"/>
      <c r="CX46" s="123"/>
      <c r="DH46" s="123"/>
      <c r="DR46" s="123"/>
      <c r="EB46" s="123"/>
      <c r="EL46" s="123"/>
      <c r="EV46" s="123"/>
      <c r="FF46" s="123"/>
      <c r="FP46" s="123"/>
      <c r="FZ46" s="123"/>
      <c r="GJ46" s="123"/>
      <c r="GT46" s="123"/>
      <c r="HD46" s="123"/>
      <c r="HN46" s="123"/>
      <c r="HX46" s="123"/>
    </row>
    <row xmlns:x14ac="http://schemas.microsoft.com/office/spreadsheetml/2009/9/ac" r="47" s="3" customFormat="true" x14ac:dyDescent="0.25">
      <c r="A47" s="390" t="str">
        <f ca="true">IF(ISBLANK('Data Summary'!A49),"",'Data Summary'!A49)</f>
        <v/>
      </c>
      <c r="B47" s="123"/>
      <c r="L47" s="123"/>
      <c r="V47" s="123"/>
      <c r="AF47" s="123"/>
      <c r="AP47" s="123"/>
      <c r="AZ47" s="123"/>
      <c r="BJ47" s="123"/>
      <c r="BT47" s="123"/>
      <c r="CD47" s="123"/>
      <c r="CN47" s="123"/>
      <c r="CX47" s="123"/>
      <c r="DH47" s="123"/>
      <c r="DR47" s="123"/>
      <c r="EB47" s="123"/>
      <c r="EL47" s="123"/>
      <c r="EV47" s="123"/>
      <c r="FF47" s="123"/>
      <c r="FP47" s="123"/>
      <c r="FZ47" s="123"/>
      <c r="GJ47" s="123"/>
      <c r="GT47" s="123"/>
      <c r="HD47" s="123"/>
      <c r="HN47" s="123"/>
      <c r="HX47" s="123"/>
    </row>
    <row xmlns:x14ac="http://schemas.microsoft.com/office/spreadsheetml/2009/9/ac" r="48" s="3" customFormat="true" x14ac:dyDescent="0.25">
      <c r="A48" s="390" t="str">
        <f ca="true">IF(ISBLANK('Data Summary'!A50),"",'Data Summary'!A50)</f>
        <v/>
      </c>
      <c r="B48" s="123"/>
      <c r="L48" s="123"/>
      <c r="V48" s="123"/>
      <c r="AF48" s="123"/>
      <c r="AP48" s="123"/>
      <c r="AZ48" s="123"/>
      <c r="BJ48" s="123"/>
      <c r="BT48" s="123"/>
      <c r="CD48" s="123"/>
      <c r="CN48" s="123"/>
      <c r="CX48" s="123"/>
      <c r="DH48" s="123"/>
      <c r="DR48" s="123"/>
      <c r="EB48" s="123"/>
      <c r="EL48" s="123"/>
      <c r="EV48" s="123"/>
      <c r="FF48" s="123"/>
      <c r="FP48" s="123"/>
      <c r="FZ48" s="123"/>
      <c r="GJ48" s="123"/>
      <c r="GT48" s="123"/>
      <c r="HD48" s="123"/>
      <c r="HN48" s="123"/>
      <c r="HX48" s="123"/>
    </row>
    <row xmlns:x14ac="http://schemas.microsoft.com/office/spreadsheetml/2009/9/ac" r="49" s="3" customFormat="true" x14ac:dyDescent="0.25">
      <c r="A49" s="390" t="str">
        <f ca="true">IF(ISBLANK('Data Summary'!A51),"",'Data Summary'!A51)</f>
        <v/>
      </c>
      <c r="B49" s="123"/>
      <c r="L49" s="123"/>
      <c r="V49" s="123"/>
      <c r="AF49" s="123"/>
      <c r="AP49" s="123"/>
      <c r="AZ49" s="123"/>
      <c r="BJ49" s="123"/>
      <c r="BT49" s="123"/>
      <c r="CD49" s="123"/>
      <c r="CN49" s="123"/>
      <c r="CX49" s="123"/>
      <c r="DH49" s="123"/>
      <c r="DR49" s="123"/>
      <c r="EB49" s="123"/>
      <c r="EL49" s="123"/>
      <c r="EV49" s="123"/>
      <c r="FF49" s="123"/>
      <c r="FP49" s="123"/>
      <c r="FZ49" s="123"/>
      <c r="GJ49" s="123"/>
      <c r="GT49" s="123"/>
      <c r="HD49" s="123"/>
      <c r="HN49" s="123"/>
      <c r="HX49" s="123"/>
    </row>
    <row xmlns:x14ac="http://schemas.microsoft.com/office/spreadsheetml/2009/9/ac" r="50" s="3" customFormat="true" x14ac:dyDescent="0.25">
      <c r="A50" s="390" t="str">
        <f ca="true">IF(ISBLANK('Data Summary'!A52),"",'Data Summary'!A52)</f>
        <v/>
      </c>
      <c r="B50" s="123"/>
      <c r="L50" s="123"/>
      <c r="V50" s="123"/>
      <c r="AF50" s="123"/>
      <c r="AP50" s="123"/>
      <c r="AZ50" s="123"/>
      <c r="BJ50" s="123"/>
      <c r="BT50" s="123"/>
      <c r="CD50" s="123"/>
      <c r="CN50" s="123"/>
      <c r="CX50" s="123"/>
      <c r="DH50" s="123"/>
      <c r="DR50" s="123"/>
      <c r="EB50" s="123"/>
      <c r="EL50" s="123"/>
      <c r="EV50" s="123"/>
      <c r="FF50" s="123"/>
      <c r="FP50" s="123"/>
      <c r="FZ50" s="123"/>
      <c r="GJ50" s="123"/>
      <c r="GT50" s="123"/>
      <c r="HD50" s="123"/>
      <c r="HN50" s="123"/>
      <c r="HX50" s="123"/>
    </row>
    <row xmlns:x14ac="http://schemas.microsoft.com/office/spreadsheetml/2009/9/ac" r="51" s="3" customFormat="true" x14ac:dyDescent="0.25">
      <c r="A51" s="390" t="str">
        <f ca="true">IF(ISBLANK('Data Summary'!A53),"",'Data Summary'!A53)</f>
        <v/>
      </c>
      <c r="B51" s="123"/>
      <c r="L51" s="123"/>
      <c r="V51" s="123"/>
      <c r="AF51" s="123"/>
      <c r="AP51" s="123"/>
      <c r="AZ51" s="123"/>
      <c r="BJ51" s="123"/>
      <c r="BT51" s="123"/>
      <c r="CD51" s="123"/>
      <c r="CN51" s="123"/>
      <c r="CX51" s="123"/>
      <c r="DH51" s="123"/>
      <c r="DR51" s="123"/>
      <c r="EB51" s="123"/>
      <c r="EL51" s="123"/>
      <c r="EV51" s="123"/>
      <c r="FF51" s="123"/>
      <c r="FP51" s="123"/>
      <c r="FZ51" s="123"/>
      <c r="GJ51" s="123"/>
      <c r="GT51" s="123"/>
      <c r="HD51" s="123"/>
      <c r="HN51" s="123"/>
      <c r="HX51" s="123"/>
    </row>
    <row xmlns:x14ac="http://schemas.microsoft.com/office/spreadsheetml/2009/9/ac" r="52" s="3" customFormat="true" x14ac:dyDescent="0.25">
      <c r="A52" s="390" t="str">
        <f ca="true">IF(ISBLANK('Data Summary'!A54),"",'Data Summary'!A54)</f>
        <v/>
      </c>
      <c r="B52" s="123"/>
      <c r="L52" s="123"/>
      <c r="V52" s="123"/>
      <c r="AF52" s="123"/>
      <c r="AP52" s="123"/>
      <c r="AZ52" s="123"/>
      <c r="BJ52" s="123"/>
      <c r="BT52" s="123"/>
      <c r="CD52" s="123"/>
      <c r="CN52" s="123"/>
      <c r="CX52" s="123"/>
      <c r="DH52" s="123"/>
      <c r="DR52" s="123"/>
      <c r="EB52" s="123"/>
      <c r="EL52" s="123"/>
      <c r="EV52" s="123"/>
      <c r="FF52" s="123"/>
      <c r="FP52" s="123"/>
      <c r="FZ52" s="123"/>
      <c r="GJ52" s="123"/>
      <c r="GT52" s="123"/>
      <c r="HD52" s="123"/>
      <c r="HN52" s="123"/>
      <c r="HX52" s="123"/>
    </row>
    <row xmlns:x14ac="http://schemas.microsoft.com/office/spreadsheetml/2009/9/ac" r="53" s="3" customFormat="true" x14ac:dyDescent="0.25">
      <c r="A53" s="390" t="str">
        <f ca="true">IF(ISBLANK('Data Summary'!A55),"",'Data Summary'!A55)</f>
        <v/>
      </c>
      <c r="B53" s="123"/>
      <c r="L53" s="123"/>
      <c r="V53" s="123"/>
      <c r="AF53" s="123"/>
      <c r="AP53" s="123"/>
      <c r="AZ53" s="123"/>
      <c r="BJ53" s="123"/>
      <c r="BT53" s="123"/>
      <c r="CD53" s="123"/>
      <c r="CN53" s="123"/>
      <c r="CX53" s="123"/>
      <c r="DH53" s="123"/>
      <c r="DR53" s="123"/>
      <c r="EB53" s="123"/>
      <c r="EL53" s="123"/>
      <c r="EV53" s="123"/>
      <c r="FF53" s="123"/>
      <c r="FP53" s="123"/>
      <c r="FZ53" s="123"/>
      <c r="GJ53" s="123"/>
      <c r="GT53" s="123"/>
      <c r="HD53" s="123"/>
      <c r="HN53" s="123"/>
      <c r="HX53" s="123"/>
    </row>
    <row xmlns:x14ac="http://schemas.microsoft.com/office/spreadsheetml/2009/9/ac" r="54" s="3" customFormat="true" x14ac:dyDescent="0.25">
      <c r="A54" s="390" t="str">
        <f ca="true">IF(ISBLANK('Data Summary'!A56),"",'Data Summary'!A56)</f>
        <v/>
      </c>
      <c r="B54" s="123"/>
      <c r="L54" s="123"/>
      <c r="V54" s="123"/>
      <c r="AF54" s="123"/>
      <c r="AP54" s="123"/>
      <c r="AZ54" s="123"/>
      <c r="BJ54" s="123"/>
      <c r="BT54" s="123"/>
      <c r="CD54" s="123"/>
      <c r="CN54" s="123"/>
      <c r="CX54" s="123"/>
      <c r="DH54" s="123"/>
      <c r="DR54" s="123"/>
      <c r="EB54" s="123"/>
      <c r="EL54" s="123"/>
      <c r="EV54" s="123"/>
      <c r="FF54" s="123"/>
      <c r="FP54" s="123"/>
      <c r="FZ54" s="123"/>
      <c r="GJ54" s="123"/>
      <c r="GT54" s="123"/>
      <c r="HD54" s="123"/>
      <c r="HN54" s="123"/>
      <c r="HX54" s="123"/>
    </row>
    <row xmlns:x14ac="http://schemas.microsoft.com/office/spreadsheetml/2009/9/ac" r="55" s="3" customFormat="true" x14ac:dyDescent="0.25">
      <c r="A55" s="390" t="str">
        <f ca="true">IF(ISBLANK('Data Summary'!A57),"",'Data Summary'!A57)</f>
        <v/>
      </c>
      <c r="B55" s="123"/>
      <c r="L55" s="123"/>
      <c r="V55" s="123"/>
      <c r="AF55" s="123"/>
      <c r="AP55" s="123"/>
      <c r="AZ55" s="123"/>
      <c r="BJ55" s="123"/>
      <c r="BT55" s="123"/>
      <c r="CD55" s="123"/>
      <c r="CN55" s="123"/>
      <c r="CX55" s="123"/>
      <c r="DH55" s="123"/>
      <c r="DR55" s="123"/>
      <c r="EB55" s="123"/>
      <c r="EL55" s="123"/>
      <c r="EV55" s="123"/>
      <c r="FF55" s="123"/>
      <c r="FP55" s="123"/>
      <c r="FZ55" s="123"/>
      <c r="GJ55" s="123"/>
      <c r="GT55" s="123"/>
      <c r="HD55" s="123"/>
      <c r="HN55" s="123"/>
      <c r="HX55" s="123"/>
    </row>
    <row xmlns:x14ac="http://schemas.microsoft.com/office/spreadsheetml/2009/9/ac" r="56" s="3" customFormat="true" x14ac:dyDescent="0.25">
      <c r="A56" s="390" t="str">
        <f ca="true">IF(ISBLANK('Data Summary'!A58),"",'Data Summary'!A58)</f>
        <v/>
      </c>
      <c r="B56" s="123"/>
      <c r="L56" s="123"/>
      <c r="V56" s="123"/>
      <c r="AF56" s="123"/>
      <c r="AP56" s="123"/>
      <c r="AZ56" s="123"/>
      <c r="BJ56" s="123"/>
      <c r="BT56" s="123"/>
      <c r="CD56" s="123"/>
      <c r="CN56" s="123"/>
      <c r="CX56" s="123"/>
      <c r="DH56" s="123"/>
      <c r="DR56" s="123"/>
      <c r="EB56" s="123"/>
      <c r="EL56" s="123"/>
      <c r="EV56" s="123"/>
      <c r="FF56" s="123"/>
      <c r="FP56" s="123"/>
      <c r="FZ56" s="123"/>
      <c r="GJ56" s="123"/>
      <c r="GT56" s="123"/>
      <c r="HD56" s="123"/>
      <c r="HN56" s="123"/>
      <c r="HX56" s="123"/>
    </row>
    <row xmlns:x14ac="http://schemas.microsoft.com/office/spreadsheetml/2009/9/ac" r="57" s="3" customFormat="true" x14ac:dyDescent="0.25">
      <c r="A57" s="390" t="str">
        <f ca="true">IF(ISBLANK('Data Summary'!A59),"",'Data Summary'!A59)</f>
        <v/>
      </c>
      <c r="B57" s="123"/>
      <c r="L57" s="123"/>
      <c r="V57" s="123"/>
      <c r="AF57" s="123"/>
      <c r="AP57" s="123"/>
      <c r="AZ57" s="123"/>
      <c r="BJ57" s="123"/>
      <c r="BT57" s="123"/>
      <c r="CD57" s="123"/>
      <c r="CN57" s="123"/>
      <c r="CX57" s="123"/>
      <c r="DH57" s="123"/>
      <c r="DR57" s="123"/>
      <c r="EB57" s="123"/>
      <c r="EL57" s="123"/>
      <c r="EV57" s="123"/>
      <c r="FF57" s="123"/>
      <c r="FP57" s="123"/>
      <c r="FZ57" s="123"/>
      <c r="GJ57" s="123"/>
      <c r="GT57" s="123"/>
      <c r="HD57" s="123"/>
      <c r="HN57" s="123"/>
      <c r="HX57" s="123"/>
    </row>
    <row xmlns:x14ac="http://schemas.microsoft.com/office/spreadsheetml/2009/9/ac" r="58" s="3" customFormat="true" x14ac:dyDescent="0.25">
      <c r="A58" s="390" t="str">
        <f ca="true">IF(ISBLANK('Data Summary'!A60),"",'Data Summary'!A60)</f>
        <v/>
      </c>
      <c r="B58" s="123"/>
      <c r="L58" s="123"/>
      <c r="V58" s="123"/>
      <c r="AF58" s="123"/>
      <c r="AP58" s="123"/>
      <c r="AZ58" s="123"/>
      <c r="BJ58" s="123"/>
      <c r="BT58" s="123"/>
      <c r="CD58" s="123"/>
      <c r="CN58" s="123"/>
      <c r="CX58" s="123"/>
      <c r="DH58" s="123"/>
      <c r="DR58" s="123"/>
      <c r="EB58" s="123"/>
      <c r="EL58" s="123"/>
      <c r="EV58" s="123"/>
      <c r="FF58" s="123"/>
      <c r="FP58" s="123"/>
      <c r="FZ58" s="123"/>
      <c r="GJ58" s="123"/>
      <c r="GT58" s="123"/>
      <c r="HD58" s="123"/>
      <c r="HN58" s="123"/>
      <c r="HX58" s="123"/>
    </row>
    <row xmlns:x14ac="http://schemas.microsoft.com/office/spreadsheetml/2009/9/ac" r="59" s="3" customFormat="true" x14ac:dyDescent="0.25">
      <c r="A59" s="390" t="str">
        <f ca="true">IF(ISBLANK('Data Summary'!A61),"",'Data Summary'!A61)</f>
        <v/>
      </c>
      <c r="B59" s="123"/>
      <c r="L59" s="123"/>
      <c r="V59" s="123"/>
      <c r="AF59" s="123"/>
      <c r="AP59" s="123"/>
      <c r="AZ59" s="123"/>
      <c r="BJ59" s="123"/>
      <c r="BT59" s="123"/>
      <c r="CD59" s="123"/>
      <c r="CN59" s="123"/>
      <c r="CX59" s="123"/>
      <c r="DH59" s="123"/>
      <c r="DR59" s="123"/>
      <c r="EB59" s="123"/>
      <c r="EL59" s="123"/>
      <c r="EV59" s="123"/>
      <c r="FF59" s="123"/>
      <c r="FP59" s="123"/>
      <c r="FZ59" s="123"/>
      <c r="GJ59" s="123"/>
      <c r="GT59" s="123"/>
      <c r="HD59" s="123"/>
      <c r="HN59" s="123"/>
      <c r="HX59" s="123"/>
    </row>
    <row xmlns:x14ac="http://schemas.microsoft.com/office/spreadsheetml/2009/9/ac" r="60" s="3" customFormat="true" x14ac:dyDescent="0.25">
      <c r="A60" s="390" t="str">
        <f ca="true">IF(ISBLANK('Data Summary'!A62),"",'Data Summary'!A62)</f>
        <v/>
      </c>
      <c r="B60" s="123"/>
      <c r="L60" s="123"/>
      <c r="V60" s="123"/>
      <c r="AF60" s="123"/>
      <c r="AP60" s="123"/>
      <c r="AZ60" s="123"/>
      <c r="BJ60" s="123"/>
      <c r="BT60" s="123"/>
      <c r="CD60" s="123"/>
      <c r="CN60" s="123"/>
      <c r="CX60" s="123"/>
      <c r="DH60" s="123"/>
      <c r="DR60" s="123"/>
      <c r="EB60" s="123"/>
      <c r="EL60" s="123"/>
      <c r="EV60" s="123"/>
      <c r="FF60" s="123"/>
      <c r="FP60" s="123"/>
      <c r="FZ60" s="123"/>
      <c r="GJ60" s="123"/>
      <c r="GT60" s="123"/>
      <c r="HD60" s="123"/>
      <c r="HN60" s="123"/>
      <c r="HX60" s="123"/>
    </row>
    <row xmlns:x14ac="http://schemas.microsoft.com/office/spreadsheetml/2009/9/ac" r="61" s="3" customFormat="true" x14ac:dyDescent="0.25">
      <c r="A61" s="390" t="str">
        <f ca="true">IF(ISBLANK('Data Summary'!A63),"",'Data Summary'!A63)</f>
        <v/>
      </c>
      <c r="B61" s="123"/>
      <c r="L61" s="123"/>
      <c r="V61" s="123"/>
      <c r="AF61" s="123"/>
      <c r="AP61" s="123"/>
      <c r="AZ61" s="123"/>
      <c r="BJ61" s="123"/>
      <c r="BT61" s="123"/>
      <c r="CD61" s="123"/>
      <c r="CN61" s="123"/>
      <c r="CX61" s="123"/>
      <c r="DH61" s="123"/>
      <c r="DR61" s="123"/>
      <c r="EB61" s="123"/>
      <c r="EL61" s="123"/>
      <c r="EV61" s="123"/>
      <c r="FF61" s="123"/>
      <c r="FP61" s="123"/>
      <c r="FZ61" s="123"/>
      <c r="GJ61" s="123"/>
      <c r="GT61" s="123"/>
      <c r="HD61" s="123"/>
      <c r="HN61" s="123"/>
      <c r="HX61" s="123"/>
    </row>
    <row xmlns:x14ac="http://schemas.microsoft.com/office/spreadsheetml/2009/9/ac" r="62" s="3" customFormat="true" x14ac:dyDescent="0.25">
      <c r="A62" s="390" t="str">
        <f ca="true">IF(ISBLANK('Data Summary'!A64),"",'Data Summary'!A64)</f>
        <v/>
      </c>
      <c r="B62" s="123"/>
      <c r="L62" s="123"/>
      <c r="V62" s="123"/>
      <c r="AF62" s="123"/>
      <c r="AP62" s="123"/>
      <c r="AZ62" s="123"/>
      <c r="BJ62" s="123"/>
      <c r="BT62" s="123"/>
      <c r="CD62" s="123"/>
      <c r="CN62" s="123"/>
      <c r="CX62" s="123"/>
      <c r="DH62" s="123"/>
      <c r="DR62" s="123"/>
      <c r="EB62" s="123"/>
      <c r="EL62" s="123"/>
      <c r="EV62" s="123"/>
      <c r="FF62" s="123"/>
      <c r="FP62" s="123"/>
      <c r="FZ62" s="123"/>
      <c r="GJ62" s="123"/>
      <c r="GT62" s="123"/>
      <c r="HD62" s="123"/>
      <c r="HN62" s="123"/>
      <c r="HX62" s="123"/>
    </row>
    <row xmlns:x14ac="http://schemas.microsoft.com/office/spreadsheetml/2009/9/ac" r="63" s="3" customFormat="true" x14ac:dyDescent="0.25">
      <c r="A63" s="390" t="str">
        <f ca="true">IF(ISBLANK('Data Summary'!A65),"",'Data Summary'!A65)</f>
        <v/>
      </c>
      <c r="B63" s="123"/>
      <c r="L63" s="123"/>
      <c r="V63" s="123"/>
      <c r="AF63" s="123"/>
      <c r="AP63" s="123"/>
      <c r="AZ63" s="123"/>
      <c r="BJ63" s="123"/>
      <c r="BT63" s="123"/>
      <c r="CD63" s="123"/>
      <c r="CN63" s="123"/>
      <c r="CX63" s="123"/>
      <c r="DH63" s="123"/>
      <c r="DR63" s="123"/>
      <c r="EB63" s="123"/>
      <c r="EL63" s="123"/>
      <c r="EV63" s="123"/>
      <c r="FF63" s="123"/>
      <c r="FP63" s="123"/>
      <c r="FZ63" s="123"/>
      <c r="GJ63" s="123"/>
      <c r="GT63" s="123"/>
      <c r="HD63" s="123"/>
      <c r="HN63" s="123"/>
      <c r="HX63" s="123"/>
    </row>
    <row xmlns:x14ac="http://schemas.microsoft.com/office/spreadsheetml/2009/9/ac" r="64" s="3" customFormat="true" x14ac:dyDescent="0.25">
      <c r="A64" s="390" t="str">
        <f ca="true">IF(ISBLANK('Data Summary'!A66),"",'Data Summary'!A66)</f>
        <v/>
      </c>
      <c r="B64" s="123"/>
      <c r="L64" s="123"/>
      <c r="V64" s="123"/>
      <c r="AF64" s="123"/>
      <c r="AP64" s="123"/>
      <c r="AZ64" s="123"/>
      <c r="BJ64" s="123"/>
      <c r="BT64" s="123"/>
      <c r="CD64" s="123"/>
      <c r="CN64" s="123"/>
      <c r="CX64" s="123"/>
      <c r="DH64" s="123"/>
      <c r="DR64" s="123"/>
      <c r="EB64" s="123"/>
      <c r="EL64" s="123"/>
      <c r="EV64" s="123"/>
      <c r="FF64" s="123"/>
      <c r="FP64" s="123"/>
      <c r="FZ64" s="123"/>
      <c r="GJ64" s="123"/>
      <c r="GT64" s="123"/>
      <c r="HD64" s="123"/>
      <c r="HN64" s="123"/>
      <c r="HX64" s="123"/>
    </row>
    <row xmlns:x14ac="http://schemas.microsoft.com/office/spreadsheetml/2009/9/ac" r="65" s="3" customFormat="true" x14ac:dyDescent="0.25">
      <c r="A65" s="390" t="str">
        <f ca="true">IF(ISBLANK('Data Summary'!A67),"",'Data Summary'!A67)</f>
        <v/>
      </c>
      <c r="B65" s="123"/>
      <c r="L65" s="123"/>
      <c r="V65" s="123"/>
      <c r="AF65" s="123"/>
      <c r="AP65" s="123"/>
      <c r="AZ65" s="123"/>
      <c r="BJ65" s="123"/>
      <c r="BT65" s="123"/>
      <c r="CD65" s="123"/>
      <c r="CN65" s="123"/>
      <c r="CX65" s="123"/>
      <c r="DH65" s="123"/>
      <c r="DR65" s="123"/>
      <c r="EB65" s="123"/>
      <c r="EL65" s="123"/>
      <c r="EV65" s="123"/>
      <c r="FF65" s="123"/>
      <c r="FP65" s="123"/>
      <c r="FZ65" s="123"/>
      <c r="GJ65" s="123"/>
      <c r="GT65" s="123"/>
      <c r="HD65" s="123"/>
      <c r="HN65" s="123"/>
      <c r="HX65" s="123"/>
    </row>
    <row xmlns:x14ac="http://schemas.microsoft.com/office/spreadsheetml/2009/9/ac" r="66" s="3" customFormat="true" x14ac:dyDescent="0.25">
      <c r="A66" s="390" t="str">
        <f ca="true">IF(ISBLANK('Data Summary'!A68),"",'Data Summary'!A68)</f>
        <v/>
      </c>
      <c r="B66" s="123"/>
      <c r="L66" s="123"/>
      <c r="V66" s="123"/>
      <c r="AF66" s="123"/>
      <c r="AP66" s="123"/>
      <c r="AZ66" s="123"/>
      <c r="BJ66" s="123"/>
      <c r="BT66" s="123"/>
      <c r="CD66" s="123"/>
      <c r="CN66" s="123"/>
      <c r="CX66" s="123"/>
      <c r="DH66" s="123"/>
      <c r="DR66" s="123"/>
      <c r="EB66" s="123"/>
      <c r="EL66" s="123"/>
      <c r="EV66" s="123"/>
      <c r="FF66" s="123"/>
      <c r="FP66" s="123"/>
      <c r="FZ66" s="123"/>
      <c r="GJ66" s="123"/>
      <c r="GT66" s="123"/>
      <c r="HD66" s="123"/>
      <c r="HN66" s="123"/>
      <c r="HX66" s="123"/>
    </row>
    <row xmlns:x14ac="http://schemas.microsoft.com/office/spreadsheetml/2009/9/ac" r="67" s="3" customFormat="true" x14ac:dyDescent="0.25">
      <c r="A67" s="390" t="str">
        <f ca="true">IF(ISBLANK('Data Summary'!A69),"",'Data Summary'!A69)</f>
        <v/>
      </c>
      <c r="B67" s="123"/>
      <c r="L67" s="123"/>
      <c r="V67" s="123"/>
      <c r="AF67" s="123"/>
      <c r="AP67" s="123"/>
      <c r="AZ67" s="123"/>
      <c r="BJ67" s="123"/>
      <c r="BT67" s="123"/>
      <c r="CD67" s="123"/>
      <c r="CN67" s="123"/>
      <c r="CX67" s="123"/>
      <c r="DH67" s="123"/>
      <c r="DR67" s="123"/>
      <c r="EB67" s="123"/>
      <c r="EL67" s="123"/>
      <c r="EV67" s="123"/>
      <c r="FF67" s="123"/>
      <c r="FP67" s="123"/>
      <c r="FZ67" s="123"/>
      <c r="GJ67" s="123"/>
      <c r="GT67" s="123"/>
      <c r="HD67" s="123"/>
      <c r="HN67" s="123"/>
      <c r="HX67" s="123"/>
    </row>
    <row xmlns:x14ac="http://schemas.microsoft.com/office/spreadsheetml/2009/9/ac" r="68" s="3" customFormat="true" x14ac:dyDescent="0.25">
      <c r="A68" s="390" t="str">
        <f ca="true">IF(ISBLANK('Data Summary'!A70),"",'Data Summary'!A70)</f>
        <v/>
      </c>
      <c r="B68" s="123"/>
      <c r="L68" s="123"/>
      <c r="V68" s="123"/>
      <c r="AF68" s="123"/>
      <c r="AP68" s="123"/>
      <c r="AZ68" s="123"/>
      <c r="BJ68" s="123"/>
      <c r="BT68" s="123"/>
      <c r="CD68" s="123"/>
      <c r="CN68" s="123"/>
      <c r="CX68" s="123"/>
      <c r="DH68" s="123"/>
      <c r="DR68" s="123"/>
      <c r="EB68" s="123"/>
      <c r="EL68" s="123"/>
      <c r="EV68" s="123"/>
      <c r="FF68" s="123"/>
      <c r="FP68" s="123"/>
      <c r="FZ68" s="123"/>
      <c r="GJ68" s="123"/>
      <c r="GT68" s="123"/>
      <c r="HD68" s="123"/>
      <c r="HN68" s="123"/>
      <c r="HX68" s="123"/>
    </row>
    <row xmlns:x14ac="http://schemas.microsoft.com/office/spreadsheetml/2009/9/ac" r="69" s="3" customFormat="true" x14ac:dyDescent="0.25">
      <c r="A69" s="390" t="str">
        <f ca="true">IF(ISBLANK('Data Summary'!A71),"",'Data Summary'!A71)</f>
        <v/>
      </c>
      <c r="B69" s="123"/>
      <c r="L69" s="123"/>
      <c r="V69" s="123"/>
      <c r="AF69" s="123"/>
      <c r="AP69" s="123"/>
      <c r="AZ69" s="123"/>
      <c r="BJ69" s="123"/>
      <c r="BT69" s="123"/>
      <c r="CD69" s="123"/>
      <c r="CN69" s="123"/>
      <c r="CX69" s="123"/>
      <c r="DH69" s="123"/>
      <c r="DR69" s="123"/>
      <c r="EB69" s="123"/>
      <c r="EL69" s="123"/>
      <c r="EV69" s="123"/>
      <c r="FF69" s="123"/>
      <c r="FP69" s="123"/>
      <c r="FZ69" s="123"/>
      <c r="GJ69" s="123"/>
      <c r="GT69" s="123"/>
      <c r="HD69" s="123"/>
      <c r="HN69" s="123"/>
      <c r="HX69" s="123"/>
    </row>
    <row xmlns:x14ac="http://schemas.microsoft.com/office/spreadsheetml/2009/9/ac" r="70" s="3" customFormat="true" x14ac:dyDescent="0.25">
      <c r="A70" s="390" t="str">
        <f ca="true">IF(ISBLANK('Data Summary'!A72),"",'Data Summary'!A72)</f>
        <v/>
      </c>
      <c r="B70" s="123"/>
      <c r="L70" s="123"/>
      <c r="V70" s="123"/>
      <c r="AF70" s="123"/>
      <c r="AP70" s="123"/>
      <c r="AZ70" s="123"/>
      <c r="BJ70" s="123"/>
      <c r="BT70" s="123"/>
      <c r="CD70" s="123"/>
      <c r="CN70" s="123"/>
      <c r="CX70" s="123"/>
      <c r="DH70" s="123"/>
      <c r="DR70" s="123"/>
      <c r="EB70" s="123"/>
      <c r="EL70" s="123"/>
      <c r="EV70" s="123"/>
      <c r="FF70" s="123"/>
      <c r="FP70" s="123"/>
      <c r="FZ70" s="123"/>
      <c r="GJ70" s="123"/>
      <c r="GT70" s="123"/>
      <c r="HD70" s="123"/>
      <c r="HN70" s="123"/>
      <c r="HX70" s="123"/>
    </row>
    <row xmlns:x14ac="http://schemas.microsoft.com/office/spreadsheetml/2009/9/ac" r="71" s="3" customFormat="true" x14ac:dyDescent="0.25">
      <c r="A71" s="390" t="str">
        <f ca="true">IF(ISBLANK('Data Summary'!A73),"",'Data Summary'!A73)</f>
        <v/>
      </c>
      <c r="B71" s="123"/>
      <c r="L71" s="123"/>
      <c r="V71" s="123"/>
      <c r="AF71" s="123"/>
      <c r="AP71" s="123"/>
      <c r="AZ71" s="123"/>
      <c r="BJ71" s="123"/>
      <c r="BT71" s="123"/>
      <c r="CD71" s="123"/>
      <c r="CN71" s="123"/>
      <c r="CX71" s="123"/>
      <c r="DH71" s="123"/>
      <c r="DR71" s="123"/>
      <c r="EB71" s="123"/>
      <c r="EL71" s="123"/>
      <c r="EV71" s="123"/>
      <c r="FF71" s="123"/>
      <c r="FP71" s="123"/>
      <c r="FZ71" s="123"/>
      <c r="GJ71" s="123"/>
      <c r="GT71" s="123"/>
      <c r="HD71" s="123"/>
      <c r="HN71" s="123"/>
      <c r="HX71" s="123"/>
    </row>
    <row xmlns:x14ac="http://schemas.microsoft.com/office/spreadsheetml/2009/9/ac" r="72" s="3" customFormat="true" x14ac:dyDescent="0.25">
      <c r="A72" s="390" t="str">
        <f ca="true">IF(ISBLANK('Data Summary'!A74),"",'Data Summary'!A74)</f>
        <v/>
      </c>
      <c r="B72" s="123"/>
      <c r="L72" s="123"/>
      <c r="V72" s="123"/>
      <c r="AF72" s="123"/>
      <c r="AP72" s="123"/>
      <c r="AZ72" s="123"/>
      <c r="BJ72" s="123"/>
      <c r="BT72" s="123"/>
      <c r="CD72" s="123"/>
      <c r="CN72" s="123"/>
      <c r="CX72" s="123"/>
      <c r="DH72" s="123"/>
      <c r="DR72" s="123"/>
      <c r="EB72" s="123"/>
      <c r="EL72" s="123"/>
      <c r="EV72" s="123"/>
      <c r="FF72" s="123"/>
      <c r="FP72" s="123"/>
      <c r="FZ72" s="123"/>
      <c r="GJ72" s="123"/>
      <c r="GT72" s="123"/>
      <c r="HD72" s="123"/>
      <c r="HN72" s="123"/>
      <c r="HX72" s="123"/>
    </row>
    <row xmlns:x14ac="http://schemas.microsoft.com/office/spreadsheetml/2009/9/ac" r="73" s="3" customFormat="true" x14ac:dyDescent="0.25">
      <c r="A73" s="390" t="str">
        <f ca="true">IF(ISBLANK('Data Summary'!A75),"",'Data Summary'!A75)</f>
        <v/>
      </c>
      <c r="B73" s="123"/>
      <c r="L73" s="123"/>
      <c r="V73" s="123"/>
      <c r="AF73" s="123"/>
      <c r="AP73" s="123"/>
      <c r="AZ73" s="123"/>
      <c r="BJ73" s="123"/>
      <c r="BT73" s="123"/>
      <c r="CD73" s="123"/>
      <c r="CN73" s="123"/>
      <c r="CX73" s="123"/>
      <c r="DH73" s="123"/>
      <c r="DR73" s="123"/>
      <c r="EB73" s="123"/>
      <c r="EL73" s="123"/>
      <c r="EV73" s="123"/>
      <c r="FF73" s="123"/>
      <c r="FP73" s="123"/>
      <c r="FZ73" s="123"/>
      <c r="GJ73" s="123"/>
      <c r="GT73" s="123"/>
      <c r="HD73" s="123"/>
      <c r="HN73" s="123"/>
      <c r="HX73" s="123"/>
    </row>
    <row xmlns:x14ac="http://schemas.microsoft.com/office/spreadsheetml/2009/9/ac" r="74" s="3" customFormat="true" x14ac:dyDescent="0.25">
      <c r="A74" s="390" t="str">
        <f ca="true">IF(ISBLANK('Data Summary'!A76),"",'Data Summary'!A76)</f>
        <v/>
      </c>
      <c r="B74" s="123"/>
      <c r="L74" s="123"/>
      <c r="V74" s="123"/>
      <c r="AF74" s="123"/>
      <c r="AP74" s="123"/>
      <c r="AZ74" s="123"/>
      <c r="BJ74" s="123"/>
      <c r="BT74" s="123"/>
      <c r="CD74" s="123"/>
      <c r="CN74" s="123"/>
      <c r="CX74" s="123"/>
      <c r="DH74" s="123"/>
      <c r="DR74" s="123"/>
      <c r="EB74" s="123"/>
      <c r="EL74" s="123"/>
      <c r="EV74" s="123"/>
      <c r="FF74" s="123"/>
      <c r="FP74" s="123"/>
      <c r="FZ74" s="123"/>
      <c r="GJ74" s="123"/>
      <c r="GT74" s="123"/>
      <c r="HD74" s="123"/>
      <c r="HN74" s="123"/>
      <c r="HX74" s="123"/>
    </row>
    <row xmlns:x14ac="http://schemas.microsoft.com/office/spreadsheetml/2009/9/ac" r="75" s="3" customFormat="true" x14ac:dyDescent="0.25">
      <c r="A75" s="390" t="str">
        <f ca="true">IF(ISBLANK('Data Summary'!A77),"",'Data Summary'!A77)</f>
        <v/>
      </c>
      <c r="B75" s="123"/>
      <c r="L75" s="123"/>
      <c r="V75" s="123"/>
      <c r="AF75" s="123"/>
      <c r="AP75" s="123"/>
      <c r="AZ75" s="123"/>
      <c r="BJ75" s="123"/>
      <c r="BT75" s="123"/>
      <c r="CD75" s="123"/>
      <c r="CN75" s="123"/>
      <c r="CX75" s="123"/>
      <c r="DH75" s="123"/>
      <c r="DR75" s="123"/>
      <c r="EB75" s="123"/>
      <c r="EL75" s="123"/>
      <c r="EV75" s="123"/>
      <c r="FF75" s="123"/>
      <c r="FP75" s="123"/>
      <c r="FZ75" s="123"/>
      <c r="GJ75" s="123"/>
      <c r="GT75" s="123"/>
      <c r="HD75" s="123"/>
      <c r="HN75" s="123"/>
      <c r="HX75" s="123"/>
    </row>
    <row xmlns:x14ac="http://schemas.microsoft.com/office/spreadsheetml/2009/9/ac" r="76" s="3" customFormat="true" x14ac:dyDescent="0.25">
      <c r="A76" s="390" t="str">
        <f ca="true">IF(ISBLANK('Data Summary'!A78),"",'Data Summary'!A78)</f>
        <v/>
      </c>
      <c r="B76" s="123"/>
      <c r="L76" s="123"/>
      <c r="V76" s="123"/>
      <c r="AF76" s="123"/>
      <c r="AP76" s="123"/>
      <c r="AZ76" s="123"/>
      <c r="BJ76" s="123"/>
      <c r="BT76" s="123"/>
      <c r="CD76" s="123"/>
      <c r="CN76" s="123"/>
      <c r="CX76" s="123"/>
      <c r="DH76" s="123"/>
      <c r="DR76" s="123"/>
      <c r="EB76" s="123"/>
      <c r="EL76" s="123"/>
      <c r="EV76" s="123"/>
      <c r="FF76" s="123"/>
      <c r="FP76" s="123"/>
      <c r="FZ76" s="123"/>
      <c r="GJ76" s="123"/>
      <c r="GT76" s="123"/>
      <c r="HD76" s="123"/>
      <c r="HN76" s="123"/>
      <c r="HX76" s="123"/>
    </row>
    <row xmlns:x14ac="http://schemas.microsoft.com/office/spreadsheetml/2009/9/ac" r="77" s="3" customFormat="true" x14ac:dyDescent="0.25">
      <c r="A77" s="390" t="str">
        <f ca="true">IF(ISBLANK('Data Summary'!A79),"",'Data Summary'!A79)</f>
        <v/>
      </c>
      <c r="B77" s="123"/>
      <c r="L77" s="123"/>
      <c r="V77" s="123"/>
      <c r="AF77" s="123"/>
      <c r="AP77" s="123"/>
      <c r="AZ77" s="123"/>
      <c r="BJ77" s="123"/>
      <c r="BT77" s="123"/>
      <c r="CD77" s="123"/>
      <c r="CN77" s="123"/>
      <c r="CX77" s="123"/>
      <c r="DH77" s="123"/>
      <c r="DR77" s="123"/>
      <c r="EB77" s="123"/>
      <c r="EL77" s="123"/>
      <c r="EV77" s="123"/>
      <c r="FF77" s="123"/>
      <c r="FP77" s="123"/>
      <c r="FZ77" s="123"/>
      <c r="GJ77" s="123"/>
      <c r="GT77" s="123"/>
      <c r="HD77" s="123"/>
      <c r="HN77" s="123"/>
      <c r="HX77" s="123"/>
    </row>
    <row xmlns:x14ac="http://schemas.microsoft.com/office/spreadsheetml/2009/9/ac" r="78" s="3" customFormat="true" x14ac:dyDescent="0.25">
      <c r="A78" s="390" t="str">
        <f ca="true">IF(ISBLANK('Data Summary'!A80),"",'Data Summary'!A80)</f>
        <v/>
      </c>
      <c r="B78" s="123"/>
      <c r="L78" s="123"/>
      <c r="V78" s="123"/>
      <c r="AF78" s="123"/>
      <c r="AP78" s="123"/>
      <c r="AZ78" s="123"/>
      <c r="BJ78" s="123"/>
      <c r="BT78" s="123"/>
      <c r="CD78" s="123"/>
      <c r="CN78" s="123"/>
      <c r="CX78" s="123"/>
      <c r="DH78" s="123"/>
      <c r="DR78" s="123"/>
      <c r="EB78" s="123"/>
      <c r="EL78" s="123"/>
      <c r="EV78" s="123"/>
      <c r="FF78" s="123"/>
      <c r="FP78" s="123"/>
      <c r="FZ78" s="123"/>
      <c r="GJ78" s="123"/>
      <c r="GT78" s="123"/>
      <c r="HD78" s="123"/>
      <c r="HN78" s="123"/>
      <c r="HX78" s="123"/>
    </row>
    <row xmlns:x14ac="http://schemas.microsoft.com/office/spreadsheetml/2009/9/ac" r="79" s="3" customFormat="true" x14ac:dyDescent="0.25">
      <c r="A79" s="390" t="str">
        <f ca="true">IF(ISBLANK('Data Summary'!A81),"",'Data Summary'!A81)</f>
        <v/>
      </c>
      <c r="B79" s="123"/>
      <c r="L79" s="123"/>
      <c r="V79" s="123"/>
      <c r="AF79" s="123"/>
      <c r="AP79" s="123"/>
      <c r="AZ79" s="123"/>
      <c r="BJ79" s="123"/>
      <c r="BT79" s="123"/>
      <c r="CD79" s="123"/>
      <c r="CN79" s="123"/>
      <c r="CX79" s="123"/>
      <c r="DH79" s="123"/>
      <c r="DR79" s="123"/>
      <c r="EB79" s="123"/>
      <c r="EL79" s="123"/>
      <c r="EV79" s="123"/>
      <c r="FF79" s="123"/>
      <c r="FP79" s="123"/>
      <c r="FZ79" s="123"/>
      <c r="GJ79" s="123"/>
      <c r="GT79" s="123"/>
      <c r="HD79" s="123"/>
      <c r="HN79" s="123"/>
      <c r="HX79" s="123"/>
    </row>
    <row xmlns:x14ac="http://schemas.microsoft.com/office/spreadsheetml/2009/9/ac" r="80" s="3" customFormat="true" x14ac:dyDescent="0.25">
      <c r="A80" s="390" t="str">
        <f ca="true">IF(ISBLANK('Data Summary'!A82),"",'Data Summary'!A82)</f>
        <v/>
      </c>
      <c r="B80" s="123"/>
      <c r="L80" s="123"/>
      <c r="V80" s="123"/>
      <c r="AF80" s="123"/>
      <c r="AP80" s="123"/>
      <c r="AZ80" s="123"/>
      <c r="BJ80" s="123"/>
      <c r="BT80" s="123"/>
      <c r="CD80" s="123"/>
      <c r="CN80" s="123"/>
      <c r="CX80" s="123"/>
      <c r="DH80" s="123"/>
      <c r="DR80" s="123"/>
      <c r="EB80" s="123"/>
      <c r="EL80" s="123"/>
      <c r="EV80" s="123"/>
      <c r="FF80" s="123"/>
      <c r="FP80" s="123"/>
      <c r="FZ80" s="123"/>
      <c r="GJ80" s="123"/>
      <c r="GT80" s="123"/>
      <c r="HD80" s="123"/>
      <c r="HN80" s="123"/>
      <c r="HX80" s="123"/>
    </row>
    <row xmlns:x14ac="http://schemas.microsoft.com/office/spreadsheetml/2009/9/ac" r="81" s="3" customFormat="true" x14ac:dyDescent="0.25">
      <c r="A81" s="390" t="str">
        <f ca="true">IF(ISBLANK('Data Summary'!A83),"",'Data Summary'!A83)</f>
        <v/>
      </c>
      <c r="B81" s="123"/>
      <c r="L81" s="123"/>
      <c r="V81" s="123"/>
      <c r="AF81" s="123"/>
      <c r="AP81" s="123"/>
      <c r="AZ81" s="123"/>
      <c r="BJ81" s="123"/>
      <c r="BT81" s="123"/>
      <c r="CD81" s="123"/>
      <c r="CN81" s="123"/>
      <c r="CX81" s="123"/>
      <c r="DH81" s="123"/>
      <c r="DR81" s="123"/>
      <c r="EB81" s="123"/>
      <c r="EL81" s="123"/>
      <c r="EV81" s="123"/>
      <c r="FF81" s="123"/>
      <c r="FP81" s="123"/>
      <c r="FZ81" s="123"/>
      <c r="GJ81" s="123"/>
      <c r="GT81" s="123"/>
      <c r="HD81" s="123"/>
      <c r="HN81" s="123"/>
      <c r="HX81" s="123"/>
    </row>
    <row xmlns:x14ac="http://schemas.microsoft.com/office/spreadsheetml/2009/9/ac" r="82" s="3" customFormat="true" x14ac:dyDescent="0.25">
      <c r="A82" s="390" t="str">
        <f ca="true">IF(ISBLANK('Data Summary'!A84),"",'Data Summary'!A84)</f>
        <v/>
      </c>
      <c r="B82" s="123"/>
      <c r="L82" s="123"/>
      <c r="V82" s="123"/>
      <c r="AF82" s="123"/>
      <c r="AP82" s="123"/>
      <c r="AZ82" s="123"/>
      <c r="BJ82" s="123"/>
      <c r="BT82" s="123"/>
      <c r="CD82" s="123"/>
      <c r="CN82" s="123"/>
      <c r="CX82" s="123"/>
      <c r="DH82" s="123"/>
      <c r="DR82" s="123"/>
      <c r="EB82" s="123"/>
      <c r="EL82" s="123"/>
      <c r="EV82" s="123"/>
      <c r="FF82" s="123"/>
      <c r="FP82" s="123"/>
      <c r="FZ82" s="123"/>
      <c r="GJ82" s="123"/>
      <c r="GT82" s="123"/>
      <c r="HD82" s="123"/>
      <c r="HN82" s="123"/>
      <c r="HX82" s="123"/>
    </row>
    <row xmlns:x14ac="http://schemas.microsoft.com/office/spreadsheetml/2009/9/ac" r="83" s="3" customFormat="true" x14ac:dyDescent="0.25">
      <c r="A83" s="390" t="str">
        <f ca="true">IF(ISBLANK('Data Summary'!A85),"",'Data Summary'!A85)</f>
        <v/>
      </c>
      <c r="B83" s="123"/>
      <c r="L83" s="123"/>
      <c r="V83" s="123"/>
      <c r="AF83" s="123"/>
      <c r="AP83" s="123"/>
      <c r="AZ83" s="123"/>
      <c r="BJ83" s="123"/>
      <c r="BT83" s="123"/>
      <c r="CD83" s="123"/>
      <c r="CN83" s="123"/>
      <c r="CX83" s="123"/>
      <c r="DH83" s="123"/>
      <c r="DR83" s="123"/>
      <c r="EB83" s="123"/>
      <c r="EL83" s="123"/>
      <c r="EV83" s="123"/>
      <c r="FF83" s="123"/>
      <c r="FP83" s="123"/>
      <c r="FZ83" s="123"/>
      <c r="GJ83" s="123"/>
      <c r="GT83" s="123"/>
      <c r="HD83" s="123"/>
      <c r="HN83" s="123"/>
      <c r="HX83" s="123"/>
    </row>
    <row xmlns:x14ac="http://schemas.microsoft.com/office/spreadsheetml/2009/9/ac" r="84" s="3" customFormat="true" x14ac:dyDescent="0.25">
      <c r="A84" s="390" t="str">
        <f ca="true">IF(ISBLANK('Data Summary'!A86),"",'Data Summary'!A86)</f>
        <v/>
      </c>
      <c r="B84" s="123"/>
      <c r="L84" s="123"/>
      <c r="V84" s="123"/>
      <c r="AF84" s="123"/>
      <c r="AP84" s="123"/>
      <c r="AZ84" s="123"/>
      <c r="BJ84" s="123"/>
      <c r="BT84" s="123"/>
      <c r="CD84" s="123"/>
      <c r="CN84" s="123"/>
      <c r="CX84" s="123"/>
      <c r="DH84" s="123"/>
      <c r="DR84" s="123"/>
      <c r="EB84" s="123"/>
      <c r="EL84" s="123"/>
      <c r="EV84" s="123"/>
      <c r="FF84" s="123"/>
      <c r="FP84" s="123"/>
      <c r="FZ84" s="123"/>
      <c r="GJ84" s="123"/>
      <c r="GT84" s="123"/>
      <c r="HD84" s="123"/>
      <c r="HN84" s="123"/>
      <c r="HX84" s="123"/>
    </row>
    <row xmlns:x14ac="http://schemas.microsoft.com/office/spreadsheetml/2009/9/ac" r="85" s="3" customFormat="true" x14ac:dyDescent="0.25">
      <c r="A85" s="390" t="str">
        <f ca="true">IF(ISBLANK('Data Summary'!A87),"",'Data Summary'!A87)</f>
        <v/>
      </c>
      <c r="B85" s="123"/>
      <c r="L85" s="123"/>
      <c r="V85" s="123"/>
      <c r="AF85" s="123"/>
      <c r="AP85" s="123"/>
      <c r="AZ85" s="123"/>
      <c r="BJ85" s="123"/>
      <c r="BT85" s="123"/>
      <c r="CD85" s="123"/>
      <c r="CN85" s="123"/>
      <c r="CX85" s="123"/>
      <c r="DH85" s="123"/>
      <c r="DR85" s="123"/>
      <c r="EB85" s="123"/>
      <c r="EL85" s="123"/>
      <c r="EV85" s="123"/>
      <c r="FF85" s="123"/>
      <c r="FP85" s="123"/>
      <c r="FZ85" s="123"/>
      <c r="GJ85" s="123"/>
      <c r="GT85" s="123"/>
      <c r="HD85" s="123"/>
      <c r="HN85" s="123"/>
      <c r="HX85" s="123"/>
    </row>
    <row xmlns:x14ac="http://schemas.microsoft.com/office/spreadsheetml/2009/9/ac" r="86" s="3" customFormat="true" x14ac:dyDescent="0.25">
      <c r="A86" s="390" t="str">
        <f ca="true">IF(ISBLANK('Data Summary'!A88),"",'Data Summary'!A88)</f>
        <v/>
      </c>
      <c r="B86" s="123"/>
      <c r="L86" s="123"/>
      <c r="V86" s="123"/>
      <c r="AF86" s="123"/>
      <c r="AP86" s="123"/>
      <c r="AZ86" s="123"/>
      <c r="BJ86" s="123"/>
      <c r="BT86" s="123"/>
      <c r="CD86" s="123"/>
      <c r="CN86" s="123"/>
      <c r="CX86" s="123"/>
      <c r="DH86" s="123"/>
      <c r="DR86" s="123"/>
      <c r="EB86" s="123"/>
      <c r="EL86" s="123"/>
      <c r="EV86" s="123"/>
      <c r="FF86" s="123"/>
      <c r="FP86" s="123"/>
      <c r="FZ86" s="123"/>
      <c r="GJ86" s="123"/>
      <c r="GT86" s="123"/>
      <c r="HD86" s="123"/>
      <c r="HN86" s="123"/>
      <c r="HX86" s="123"/>
    </row>
    <row xmlns:x14ac="http://schemas.microsoft.com/office/spreadsheetml/2009/9/ac" r="87" s="3" customFormat="true" x14ac:dyDescent="0.25">
      <c r="A87" s="390" t="str">
        <f ca="true">IF(ISBLANK('Data Summary'!A89),"",'Data Summary'!A89)</f>
        <v/>
      </c>
      <c r="B87" s="123"/>
      <c r="L87" s="123"/>
      <c r="V87" s="123"/>
      <c r="AF87" s="123"/>
      <c r="AP87" s="123"/>
      <c r="AZ87" s="123"/>
      <c r="BJ87" s="123"/>
      <c r="BT87" s="123"/>
      <c r="CD87" s="123"/>
      <c r="CN87" s="123"/>
      <c r="CX87" s="123"/>
      <c r="DH87" s="123"/>
      <c r="DR87" s="123"/>
      <c r="EB87" s="123"/>
      <c r="EL87" s="123"/>
      <c r="EV87" s="123"/>
      <c r="FF87" s="123"/>
      <c r="FP87" s="123"/>
      <c r="FZ87" s="123"/>
      <c r="GJ87" s="123"/>
      <c r="GT87" s="123"/>
      <c r="HD87" s="123"/>
      <c r="HN87" s="123"/>
      <c r="HX87" s="123"/>
    </row>
    <row xmlns:x14ac="http://schemas.microsoft.com/office/spreadsheetml/2009/9/ac" r="88" s="3" customFormat="true" x14ac:dyDescent="0.25">
      <c r="A88" s="390" t="str">
        <f ca="true">IF(ISBLANK('Data Summary'!A90),"",'Data Summary'!A90)</f>
        <v/>
      </c>
      <c r="B88" s="123"/>
      <c r="L88" s="123"/>
      <c r="V88" s="123"/>
      <c r="AF88" s="123"/>
      <c r="AP88" s="123"/>
      <c r="AZ88" s="123"/>
      <c r="BJ88" s="123"/>
      <c r="BT88" s="123"/>
      <c r="CD88" s="123"/>
      <c r="CN88" s="123"/>
      <c r="CX88" s="123"/>
      <c r="DH88" s="123"/>
      <c r="DR88" s="123"/>
      <c r="EB88" s="123"/>
      <c r="EL88" s="123"/>
      <c r="EV88" s="123"/>
      <c r="FF88" s="123"/>
      <c r="FP88" s="123"/>
      <c r="FZ88" s="123"/>
      <c r="GJ88" s="123"/>
      <c r="GT88" s="123"/>
      <c r="HD88" s="123"/>
      <c r="HN88" s="123"/>
      <c r="HX88" s="123"/>
    </row>
    <row xmlns:x14ac="http://schemas.microsoft.com/office/spreadsheetml/2009/9/ac" r="89" s="3" customFormat="true" x14ac:dyDescent="0.25">
      <c r="A89" s="390" t="str">
        <f ca="true">IF(ISBLANK('Data Summary'!A91),"",'Data Summary'!A91)</f>
        <v/>
      </c>
      <c r="B89" s="123"/>
      <c r="L89" s="123"/>
      <c r="V89" s="123"/>
      <c r="AF89" s="123"/>
      <c r="AP89" s="123"/>
      <c r="AZ89" s="123"/>
      <c r="BJ89" s="123"/>
      <c r="BT89" s="123"/>
      <c r="CD89" s="123"/>
      <c r="CN89" s="123"/>
      <c r="CX89" s="123"/>
      <c r="DH89" s="123"/>
      <c r="DR89" s="123"/>
      <c r="EB89" s="123"/>
      <c r="EL89" s="123"/>
      <c r="EV89" s="123"/>
      <c r="FF89" s="123"/>
      <c r="FP89" s="123"/>
      <c r="FZ89" s="123"/>
      <c r="GJ89" s="123"/>
      <c r="GT89" s="123"/>
      <c r="HD89" s="123"/>
      <c r="HN89" s="123"/>
      <c r="HX89" s="123"/>
    </row>
    <row xmlns:x14ac="http://schemas.microsoft.com/office/spreadsheetml/2009/9/ac" r="90" s="3" customFormat="true" x14ac:dyDescent="0.25">
      <c r="A90" s="390" t="str">
        <f ca="true">IF(ISBLANK('Data Summary'!A92),"",'Data Summary'!A92)</f>
        <v/>
      </c>
      <c r="B90" s="123"/>
      <c r="L90" s="123"/>
      <c r="V90" s="123"/>
      <c r="AF90" s="123"/>
      <c r="AP90" s="123"/>
      <c r="AZ90" s="123"/>
      <c r="BJ90" s="123"/>
      <c r="BT90" s="123"/>
      <c r="CD90" s="123"/>
      <c r="CN90" s="123"/>
      <c r="CX90" s="123"/>
      <c r="DH90" s="123"/>
      <c r="DR90" s="123"/>
      <c r="EB90" s="123"/>
      <c r="EL90" s="123"/>
      <c r="EV90" s="123"/>
      <c r="FF90" s="123"/>
      <c r="FP90" s="123"/>
      <c r="FZ90" s="123"/>
      <c r="GJ90" s="123"/>
      <c r="GT90" s="123"/>
      <c r="HD90" s="123"/>
      <c r="HN90" s="123"/>
      <c r="HX90" s="123"/>
    </row>
    <row xmlns:x14ac="http://schemas.microsoft.com/office/spreadsheetml/2009/9/ac" r="91" s="3" customFormat="true" x14ac:dyDescent="0.25">
      <c r="A91" s="390" t="str">
        <f ca="true">IF(ISBLANK('Data Summary'!A93),"",'Data Summary'!A93)</f>
        <v/>
      </c>
      <c r="B91" s="123"/>
      <c r="L91" s="123"/>
      <c r="V91" s="123"/>
      <c r="AF91" s="123"/>
      <c r="AP91" s="123"/>
      <c r="AZ91" s="123"/>
      <c r="BJ91" s="123"/>
      <c r="BT91" s="123"/>
      <c r="CD91" s="123"/>
      <c r="CN91" s="123"/>
      <c r="CX91" s="123"/>
      <c r="DH91" s="123"/>
      <c r="DR91" s="123"/>
      <c r="EB91" s="123"/>
      <c r="EL91" s="123"/>
      <c r="EV91" s="123"/>
      <c r="FF91" s="123"/>
      <c r="FP91" s="123"/>
      <c r="FZ91" s="123"/>
      <c r="GJ91" s="123"/>
      <c r="GT91" s="123"/>
      <c r="HD91" s="123"/>
      <c r="HN91" s="123"/>
      <c r="HX91" s="123"/>
    </row>
    <row xmlns:x14ac="http://schemas.microsoft.com/office/spreadsheetml/2009/9/ac" r="92" s="3" customFormat="true" x14ac:dyDescent="0.25">
      <c r="A92" s="390" t="str">
        <f ca="true">IF(ISBLANK('Data Summary'!A94),"",'Data Summary'!A94)</f>
        <v/>
      </c>
      <c r="B92" s="123"/>
      <c r="L92" s="123"/>
      <c r="V92" s="123"/>
      <c r="AF92" s="123"/>
      <c r="AP92" s="123"/>
      <c r="AZ92" s="123"/>
      <c r="BJ92" s="123"/>
      <c r="BT92" s="123"/>
      <c r="CD92" s="123"/>
      <c r="CN92" s="123"/>
      <c r="CX92" s="123"/>
      <c r="DH92" s="123"/>
      <c r="DR92" s="123"/>
      <c r="EB92" s="123"/>
      <c r="EL92" s="123"/>
      <c r="EV92" s="123"/>
      <c r="FF92" s="123"/>
      <c r="FP92" s="123"/>
      <c r="FZ92" s="123"/>
      <c r="GJ92" s="123"/>
      <c r="GT92" s="123"/>
      <c r="HD92" s="123"/>
      <c r="HN92" s="123"/>
      <c r="HX92" s="123"/>
    </row>
    <row xmlns:x14ac="http://schemas.microsoft.com/office/spreadsheetml/2009/9/ac" r="93" s="3" customFormat="true" x14ac:dyDescent="0.25">
      <c r="A93" s="390" t="str">
        <f ca="true">IF(ISBLANK('Data Summary'!A95),"",'Data Summary'!A95)</f>
        <v/>
      </c>
      <c r="B93" s="123"/>
      <c r="L93" s="123"/>
      <c r="V93" s="123"/>
      <c r="AF93" s="123"/>
      <c r="AP93" s="123"/>
      <c r="AZ93" s="123"/>
      <c r="BJ93" s="123"/>
      <c r="BT93" s="123"/>
      <c r="CD93" s="123"/>
      <c r="CN93" s="123"/>
      <c r="CX93" s="123"/>
      <c r="DH93" s="123"/>
      <c r="DR93" s="123"/>
      <c r="EB93" s="123"/>
      <c r="EL93" s="123"/>
      <c r="EV93" s="123"/>
      <c r="FF93" s="123"/>
      <c r="FP93" s="123"/>
      <c r="FZ93" s="123"/>
      <c r="GJ93" s="123"/>
      <c r="GT93" s="123"/>
      <c r="HD93" s="123"/>
      <c r="HN93" s="123"/>
      <c r="HX93" s="123"/>
    </row>
    <row xmlns:x14ac="http://schemas.microsoft.com/office/spreadsheetml/2009/9/ac" r="94" s="3" customFormat="true" x14ac:dyDescent="0.25">
      <c r="A94" s="390" t="str">
        <f ca="true">IF(ISBLANK('Data Summary'!A96),"",'Data Summary'!A96)</f>
        <v/>
      </c>
      <c r="B94" s="123"/>
      <c r="L94" s="123"/>
      <c r="V94" s="123"/>
      <c r="AF94" s="123"/>
      <c r="AP94" s="123"/>
      <c r="AZ94" s="123"/>
      <c r="BJ94" s="123"/>
      <c r="BT94" s="123"/>
      <c r="CD94" s="123"/>
      <c r="CN94" s="123"/>
      <c r="CX94" s="123"/>
      <c r="DH94" s="123"/>
      <c r="DR94" s="123"/>
      <c r="EB94" s="123"/>
      <c r="EL94" s="123"/>
      <c r="EV94" s="123"/>
      <c r="FF94" s="123"/>
      <c r="FP94" s="123"/>
      <c r="FZ94" s="123"/>
      <c r="GJ94" s="123"/>
      <c r="GT94" s="123"/>
      <c r="HD94" s="123"/>
      <c r="HN94" s="123"/>
      <c r="HX94" s="123"/>
    </row>
    <row xmlns:x14ac="http://schemas.microsoft.com/office/spreadsheetml/2009/9/ac" r="95" s="3" customFormat="true" x14ac:dyDescent="0.25">
      <c r="A95" s="390" t="str">
        <f ca="true">IF(ISBLANK('Data Summary'!A97),"",'Data Summary'!A97)</f>
        <v/>
      </c>
      <c r="B95" s="123"/>
      <c r="L95" s="123"/>
      <c r="V95" s="123"/>
      <c r="AF95" s="123"/>
      <c r="AP95" s="123"/>
      <c r="AZ95" s="123"/>
      <c r="BJ95" s="123"/>
      <c r="BT95" s="123"/>
      <c r="CD95" s="123"/>
      <c r="CN95" s="123"/>
      <c r="CX95" s="123"/>
      <c r="DH95" s="123"/>
      <c r="DR95" s="123"/>
      <c r="EB95" s="123"/>
      <c r="EL95" s="123"/>
      <c r="EV95" s="123"/>
      <c r="FF95" s="123"/>
      <c r="FP95" s="123"/>
      <c r="FZ95" s="123"/>
      <c r="GJ95" s="123"/>
      <c r="GT95" s="123"/>
      <c r="HD95" s="123"/>
      <c r="HN95" s="123"/>
      <c r="HX95" s="123"/>
    </row>
    <row xmlns:x14ac="http://schemas.microsoft.com/office/spreadsheetml/2009/9/ac" r="96" s="3" customFormat="true" x14ac:dyDescent="0.25">
      <c r="A96" s="390" t="str">
        <f ca="true">IF(ISBLANK('Data Summary'!A98),"",'Data Summary'!A98)</f>
        <v/>
      </c>
      <c r="B96" s="123"/>
      <c r="L96" s="123"/>
      <c r="V96" s="123"/>
      <c r="AF96" s="123"/>
      <c r="AP96" s="123"/>
      <c r="AZ96" s="123"/>
      <c r="BJ96" s="123"/>
      <c r="BT96" s="123"/>
      <c r="CD96" s="123"/>
      <c r="CN96" s="123"/>
      <c r="CX96" s="123"/>
      <c r="DH96" s="123"/>
      <c r="DR96" s="123"/>
      <c r="EB96" s="123"/>
      <c r="EL96" s="123"/>
      <c r="EV96" s="123"/>
      <c r="FF96" s="123"/>
      <c r="FP96" s="123"/>
      <c r="FZ96" s="123"/>
      <c r="GJ96" s="123"/>
      <c r="GT96" s="123"/>
      <c r="HD96" s="123"/>
      <c r="HN96" s="123"/>
      <c r="HX96" s="123"/>
    </row>
    <row xmlns:x14ac="http://schemas.microsoft.com/office/spreadsheetml/2009/9/ac" r="97" s="3" customFormat="true" x14ac:dyDescent="0.25">
      <c r="A97" s="390" t="str">
        <f ca="true">IF(ISBLANK('Data Summary'!A99),"",'Data Summary'!A99)</f>
        <v/>
      </c>
      <c r="B97" s="123"/>
      <c r="L97" s="123"/>
      <c r="V97" s="123"/>
      <c r="AF97" s="123"/>
      <c r="AP97" s="123"/>
      <c r="AZ97" s="123"/>
      <c r="BJ97" s="123"/>
      <c r="BT97" s="123"/>
      <c r="CD97" s="123"/>
      <c r="CN97" s="123"/>
      <c r="CX97" s="123"/>
      <c r="DH97" s="123"/>
      <c r="DR97" s="123"/>
      <c r="EB97" s="123"/>
      <c r="EL97" s="123"/>
      <c r="EV97" s="123"/>
      <c r="FF97" s="123"/>
      <c r="FP97" s="123"/>
      <c r="FZ97" s="123"/>
      <c r="GJ97" s="123"/>
      <c r="GT97" s="123"/>
      <c r="HD97" s="123"/>
      <c r="HN97" s="123"/>
      <c r="HX97" s="123"/>
    </row>
    <row xmlns:x14ac="http://schemas.microsoft.com/office/spreadsheetml/2009/9/ac" r="98" s="3" customFormat="true" x14ac:dyDescent="0.25">
      <c r="A98" s="390" t="str">
        <f ca="true">IF(ISBLANK('Data Summary'!A100),"",'Data Summary'!A100)</f>
        <v/>
      </c>
      <c r="B98" s="123"/>
      <c r="L98" s="123"/>
      <c r="V98" s="123"/>
      <c r="AF98" s="123"/>
      <c r="AP98" s="123"/>
      <c r="AZ98" s="123"/>
      <c r="BJ98" s="123"/>
      <c r="BT98" s="123"/>
      <c r="CD98" s="123"/>
      <c r="CN98" s="123"/>
      <c r="CX98" s="123"/>
      <c r="DH98" s="123"/>
      <c r="DR98" s="123"/>
      <c r="EB98" s="123"/>
      <c r="EL98" s="123"/>
      <c r="EV98" s="123"/>
      <c r="FF98" s="123"/>
      <c r="FP98" s="123"/>
      <c r="FZ98" s="123"/>
      <c r="GJ98" s="123"/>
      <c r="GT98" s="123"/>
      <c r="HD98" s="123"/>
      <c r="HN98" s="123"/>
      <c r="HX98" s="123"/>
    </row>
    <row xmlns:x14ac="http://schemas.microsoft.com/office/spreadsheetml/2009/9/ac" r="99" s="3" customFormat="true" x14ac:dyDescent="0.25">
      <c r="A99" s="390" t="str">
        <f ca="true">IF(ISBLANK('Data Summary'!A101),"",'Data Summary'!A101)</f>
        <v/>
      </c>
      <c r="B99" s="123"/>
      <c r="L99" s="123"/>
      <c r="V99" s="123"/>
      <c r="AF99" s="123"/>
      <c r="AP99" s="123"/>
      <c r="AZ99" s="123"/>
      <c r="BJ99" s="123"/>
      <c r="BT99" s="123"/>
      <c r="CD99" s="123"/>
      <c r="CN99" s="123"/>
      <c r="CX99" s="123"/>
      <c r="DH99" s="123"/>
      <c r="DR99" s="123"/>
      <c r="EB99" s="123"/>
      <c r="EL99" s="123"/>
      <c r="EV99" s="123"/>
      <c r="FF99" s="123"/>
      <c r="FP99" s="123"/>
      <c r="FZ99" s="123"/>
      <c r="GJ99" s="123"/>
      <c r="GT99" s="123"/>
      <c r="HD99" s="123"/>
      <c r="HN99" s="123"/>
      <c r="HX99" s="123"/>
    </row>
    <row xmlns:x14ac="http://schemas.microsoft.com/office/spreadsheetml/2009/9/ac" r="100" s="3" customFormat="true" x14ac:dyDescent="0.25">
      <c r="A100" s="390" t="str">
        <f ca="true">IF(ISBLANK('Data Summary'!A102),"",'Data Summary'!A102)</f>
        <v/>
      </c>
      <c r="B100" s="123"/>
      <c r="L100" s="123"/>
      <c r="V100" s="123"/>
      <c r="AF100" s="123"/>
      <c r="AP100" s="123"/>
      <c r="AZ100" s="123"/>
      <c r="BJ100" s="123"/>
      <c r="BT100" s="123"/>
      <c r="CD100" s="123"/>
      <c r="CN100" s="123"/>
      <c r="CX100" s="123"/>
      <c r="DH100" s="123"/>
      <c r="DR100" s="123"/>
      <c r="EB100" s="123"/>
      <c r="EL100" s="123"/>
      <c r="EV100" s="123"/>
      <c r="FF100" s="123"/>
      <c r="FP100" s="123"/>
      <c r="FZ100" s="123"/>
      <c r="GJ100" s="123"/>
      <c r="GT100" s="123"/>
      <c r="HD100" s="123"/>
      <c r="HN100" s="123"/>
      <c r="HX100" s="123"/>
    </row>
    <row xmlns:x14ac="http://schemas.microsoft.com/office/spreadsheetml/2009/9/ac" r="101" s="3" customFormat="true" x14ac:dyDescent="0.25">
      <c r="A101" s="390" t="str">
        <f ca="true">IF(ISBLANK('Data Summary'!A103),"",'Data Summary'!A103)</f>
        <v/>
      </c>
      <c r="B101" s="123"/>
      <c r="L101" s="123"/>
      <c r="V101" s="123"/>
      <c r="AF101" s="123"/>
      <c r="AP101" s="123"/>
      <c r="AZ101" s="123"/>
      <c r="BJ101" s="123"/>
      <c r="BT101" s="123"/>
      <c r="CD101" s="123"/>
      <c r="CN101" s="123"/>
      <c r="CX101" s="123"/>
      <c r="DH101" s="123"/>
      <c r="DR101" s="123"/>
      <c r="EB101" s="123"/>
      <c r="EL101" s="123"/>
      <c r="EV101" s="123"/>
      <c r="FF101" s="123"/>
      <c r="FP101" s="123"/>
      <c r="FZ101" s="123"/>
      <c r="GJ101" s="123"/>
      <c r="GT101" s="123"/>
      <c r="HD101" s="123"/>
      <c r="HN101" s="123"/>
      <c r="HX101" s="123"/>
    </row>
    <row xmlns:x14ac="http://schemas.microsoft.com/office/spreadsheetml/2009/9/ac" r="102" s="3" customFormat="true" x14ac:dyDescent="0.25">
      <c r="A102" s="390" t="str">
        <f ca="true">IF(ISBLANK('Data Summary'!A104),"",'Data Summary'!A104)</f>
        <v/>
      </c>
      <c r="B102" s="123"/>
      <c r="L102" s="123"/>
      <c r="V102" s="123"/>
      <c r="AF102" s="123"/>
      <c r="AP102" s="123"/>
      <c r="AZ102" s="123"/>
      <c r="BJ102" s="123"/>
      <c r="BT102" s="123"/>
      <c r="CD102" s="123"/>
      <c r="CN102" s="123"/>
      <c r="CX102" s="123"/>
      <c r="DH102" s="123"/>
      <c r="DR102" s="123"/>
      <c r="EB102" s="123"/>
      <c r="EL102" s="123"/>
      <c r="EV102" s="123"/>
      <c r="FF102" s="123"/>
      <c r="FP102" s="123"/>
      <c r="FZ102" s="123"/>
      <c r="GJ102" s="123"/>
      <c r="GT102" s="123"/>
      <c r="HD102" s="123"/>
      <c r="HN102" s="123"/>
      <c r="HX102" s="123"/>
    </row>
    <row xmlns:x14ac="http://schemas.microsoft.com/office/spreadsheetml/2009/9/ac" r="103" s="3" customFormat="true" x14ac:dyDescent="0.25">
      <c r="A103" s="390" t="str">
        <f ca="true">IF(ISBLANK('Data Summary'!A105),"",'Data Summary'!A105)</f>
        <v/>
      </c>
      <c r="B103" s="123"/>
      <c r="L103" s="123"/>
      <c r="V103" s="123"/>
      <c r="AF103" s="123"/>
      <c r="AP103" s="123"/>
      <c r="AZ103" s="123"/>
      <c r="BJ103" s="123"/>
      <c r="BT103" s="123"/>
      <c r="CD103" s="123"/>
      <c r="CN103" s="123"/>
      <c r="CX103" s="123"/>
      <c r="DH103" s="123"/>
      <c r="DR103" s="123"/>
      <c r="EB103" s="123"/>
      <c r="EL103" s="123"/>
      <c r="EV103" s="123"/>
      <c r="FF103" s="123"/>
      <c r="FP103" s="123"/>
      <c r="FZ103" s="123"/>
      <c r="GJ103" s="123"/>
      <c r="GT103" s="123"/>
      <c r="HD103" s="123"/>
      <c r="HN103" s="123"/>
      <c r="HX103" s="123"/>
    </row>
    <row xmlns:x14ac="http://schemas.microsoft.com/office/spreadsheetml/2009/9/ac" r="104" s="3" customFormat="true" x14ac:dyDescent="0.25">
      <c r="A104" s="390" t="str">
        <f ca="true">IF(ISBLANK('Data Summary'!A106),"",'Data Summary'!A106)</f>
        <v/>
      </c>
      <c r="B104" s="123"/>
      <c r="L104" s="123"/>
      <c r="V104" s="123"/>
      <c r="AF104" s="123"/>
      <c r="AP104" s="123"/>
      <c r="AZ104" s="123"/>
      <c r="BJ104" s="123"/>
      <c r="BT104" s="123"/>
      <c r="CD104" s="123"/>
      <c r="CN104" s="123"/>
      <c r="CX104" s="123"/>
      <c r="DH104" s="123"/>
      <c r="DR104" s="123"/>
      <c r="EB104" s="123"/>
      <c r="EL104" s="123"/>
      <c r="EV104" s="123"/>
      <c r="FF104" s="123"/>
      <c r="FP104" s="123"/>
      <c r="FZ104" s="123"/>
      <c r="GJ104" s="123"/>
      <c r="GT104" s="123"/>
      <c r="HD104" s="123"/>
      <c r="HN104" s="123"/>
      <c r="HX104" s="123"/>
    </row>
    <row xmlns:x14ac="http://schemas.microsoft.com/office/spreadsheetml/2009/9/ac" r="105" s="3" customFormat="true" x14ac:dyDescent="0.25">
      <c r="A105" s="390" t="str">
        <f ca="true">IF(ISBLANK('Data Summary'!A107),"",'Data Summary'!A107)</f>
        <v/>
      </c>
      <c r="B105" s="123"/>
      <c r="L105" s="123"/>
      <c r="V105" s="123"/>
      <c r="AF105" s="123"/>
      <c r="AP105" s="123"/>
      <c r="AZ105" s="123"/>
      <c r="BJ105" s="123"/>
      <c r="BT105" s="123"/>
      <c r="CD105" s="123"/>
      <c r="CN105" s="123"/>
      <c r="CX105" s="123"/>
      <c r="DH105" s="123"/>
      <c r="DR105" s="123"/>
      <c r="EB105" s="123"/>
      <c r="EL105" s="123"/>
      <c r="EV105" s="123"/>
      <c r="FF105" s="123"/>
      <c r="FP105" s="123"/>
      <c r="FZ105" s="123"/>
      <c r="GJ105" s="123"/>
      <c r="GT105" s="123"/>
      <c r="HD105" s="123"/>
      <c r="HN105" s="123"/>
      <c r="HX105" s="123"/>
    </row>
    <row xmlns:x14ac="http://schemas.microsoft.com/office/spreadsheetml/2009/9/ac" r="106" s="3" customFormat="true" x14ac:dyDescent="0.25">
      <c r="A106" s="390" t="str">
        <f ca="true">IF(ISBLANK('Data Summary'!A108),"",'Data Summary'!A108)</f>
        <v/>
      </c>
      <c r="B106" s="123"/>
      <c r="L106" s="123"/>
      <c r="V106" s="123"/>
      <c r="AF106" s="123"/>
      <c r="AP106" s="123"/>
      <c r="AZ106" s="123"/>
      <c r="BJ106" s="123"/>
      <c r="BT106" s="123"/>
      <c r="CD106" s="123"/>
      <c r="CN106" s="123"/>
      <c r="CX106" s="123"/>
      <c r="DH106" s="123"/>
      <c r="DR106" s="123"/>
      <c r="EB106" s="123"/>
      <c r="EL106" s="123"/>
      <c r="EV106" s="123"/>
      <c r="FF106" s="123"/>
      <c r="FP106" s="123"/>
      <c r="FZ106" s="123"/>
      <c r="GJ106" s="123"/>
      <c r="GT106" s="123"/>
      <c r="HD106" s="123"/>
      <c r="HN106" s="123"/>
      <c r="HX106" s="123"/>
    </row>
    <row xmlns:x14ac="http://schemas.microsoft.com/office/spreadsheetml/2009/9/ac" r="107" s="3" customFormat="true" x14ac:dyDescent="0.25">
      <c r="A107" s="390" t="str">
        <f ca="true">IF(ISBLANK('Data Summary'!A109),"",'Data Summary'!A109)</f>
        <v/>
      </c>
      <c r="B107" s="123"/>
      <c r="L107" s="123"/>
      <c r="V107" s="123"/>
      <c r="AF107" s="123"/>
      <c r="AP107" s="123"/>
      <c r="AZ107" s="123"/>
      <c r="BJ107" s="123"/>
      <c r="BT107" s="123"/>
      <c r="CD107" s="123"/>
      <c r="CN107" s="123"/>
      <c r="CX107" s="123"/>
      <c r="DH107" s="123"/>
      <c r="DR107" s="123"/>
      <c r="EB107" s="123"/>
      <c r="EL107" s="123"/>
      <c r="EV107" s="123"/>
      <c r="FF107" s="123"/>
      <c r="FP107" s="123"/>
      <c r="FZ107" s="123"/>
      <c r="GJ107" s="123"/>
      <c r="GT107" s="123"/>
      <c r="HD107" s="123"/>
      <c r="HN107" s="123"/>
      <c r="HX107" s="123"/>
    </row>
    <row xmlns:x14ac="http://schemas.microsoft.com/office/spreadsheetml/2009/9/ac" r="108" s="3" customFormat="true" x14ac:dyDescent="0.25">
      <c r="A108" s="390" t="str">
        <f ca="true">IF(ISBLANK('Data Summary'!A110),"",'Data Summary'!A110)</f>
        <v/>
      </c>
      <c r="B108" s="123"/>
      <c r="L108" s="123"/>
      <c r="V108" s="123"/>
      <c r="AF108" s="123"/>
      <c r="AP108" s="123"/>
      <c r="AZ108" s="123"/>
      <c r="BJ108" s="123"/>
      <c r="BT108" s="123"/>
      <c r="CD108" s="123"/>
      <c r="CN108" s="123"/>
      <c r="CX108" s="123"/>
      <c r="DH108" s="123"/>
      <c r="DR108" s="123"/>
      <c r="EB108" s="123"/>
      <c r="EL108" s="123"/>
      <c r="EV108" s="123"/>
      <c r="FF108" s="123"/>
      <c r="FP108" s="123"/>
      <c r="FZ108" s="123"/>
      <c r="GJ108" s="123"/>
      <c r="GT108" s="123"/>
      <c r="HD108" s="123"/>
      <c r="HN108" s="123"/>
      <c r="HX108" s="123"/>
    </row>
    <row xmlns:x14ac="http://schemas.microsoft.com/office/spreadsheetml/2009/9/ac" r="109" s="3" customFormat="true" x14ac:dyDescent="0.25">
      <c r="A109" s="390" t="str">
        <f ca="true">IF(ISBLANK('Data Summary'!A111),"",'Data Summary'!A111)</f>
        <v/>
      </c>
      <c r="B109" s="123"/>
      <c r="L109" s="123"/>
      <c r="V109" s="123"/>
      <c r="AF109" s="123"/>
      <c r="AP109" s="123"/>
      <c r="AZ109" s="123"/>
      <c r="BJ109" s="123"/>
      <c r="BT109" s="123"/>
      <c r="CD109" s="123"/>
      <c r="CN109" s="123"/>
      <c r="CX109" s="123"/>
      <c r="DH109" s="123"/>
      <c r="DR109" s="123"/>
      <c r="EB109" s="123"/>
      <c r="EL109" s="123"/>
      <c r="EV109" s="123"/>
      <c r="FF109" s="123"/>
      <c r="FP109" s="123"/>
      <c r="FZ109" s="123"/>
      <c r="GJ109" s="123"/>
      <c r="GT109" s="123"/>
      <c r="HD109" s="123"/>
      <c r="HN109" s="123"/>
      <c r="HX109" s="123"/>
    </row>
    <row xmlns:x14ac="http://schemas.microsoft.com/office/spreadsheetml/2009/9/ac" r="110" s="3" customFormat="true" x14ac:dyDescent="0.25">
      <c r="A110" s="390" t="str">
        <f ca="true">IF(ISBLANK('Data Summary'!A112),"",'Data Summary'!A112)</f>
        <v/>
      </c>
      <c r="B110" s="123"/>
      <c r="L110" s="123"/>
      <c r="V110" s="123"/>
      <c r="AF110" s="123"/>
      <c r="AP110" s="123"/>
      <c r="AZ110" s="123"/>
      <c r="BJ110" s="123"/>
      <c r="BT110" s="123"/>
      <c r="CD110" s="123"/>
      <c r="CN110" s="123"/>
      <c r="CX110" s="123"/>
      <c r="DH110" s="123"/>
      <c r="DR110" s="123"/>
      <c r="EB110" s="123"/>
      <c r="EL110" s="123"/>
      <c r="EV110" s="123"/>
      <c r="FF110" s="123"/>
      <c r="FP110" s="123"/>
      <c r="FZ110" s="123"/>
      <c r="GJ110" s="123"/>
      <c r="GT110" s="123"/>
      <c r="HD110" s="123"/>
      <c r="HN110" s="123"/>
      <c r="HX110" s="123"/>
    </row>
    <row xmlns:x14ac="http://schemas.microsoft.com/office/spreadsheetml/2009/9/ac" r="111" s="3" customFormat="true" x14ac:dyDescent="0.25">
      <c r="A111" s="390" t="str">
        <f ca="true">IF(ISBLANK('Data Summary'!A113),"",'Data Summary'!A113)</f>
        <v/>
      </c>
      <c r="B111" s="123"/>
      <c r="L111" s="123"/>
      <c r="V111" s="123"/>
      <c r="AF111" s="123"/>
      <c r="AP111" s="123"/>
      <c r="AZ111" s="123"/>
      <c r="BJ111" s="123"/>
      <c r="BT111" s="123"/>
      <c r="CD111" s="123"/>
      <c r="CN111" s="123"/>
      <c r="CX111" s="123"/>
      <c r="DH111" s="123"/>
      <c r="DR111" s="123"/>
      <c r="EB111" s="123"/>
      <c r="EL111" s="123"/>
      <c r="EV111" s="123"/>
      <c r="FF111" s="123"/>
      <c r="FP111" s="123"/>
      <c r="FZ111" s="123"/>
      <c r="GJ111" s="123"/>
      <c r="GT111" s="123"/>
      <c r="HD111" s="123"/>
      <c r="HN111" s="123"/>
      <c r="HX111" s="123"/>
    </row>
    <row xmlns:x14ac="http://schemas.microsoft.com/office/spreadsheetml/2009/9/ac" r="112" s="3" customFormat="true" x14ac:dyDescent="0.25">
      <c r="A112" s="390" t="str">
        <f ca="true">IF(ISBLANK('Data Summary'!A114),"",'Data Summary'!A114)</f>
        <v/>
      </c>
      <c r="B112" s="123"/>
      <c r="L112" s="123"/>
      <c r="V112" s="123"/>
      <c r="AF112" s="123"/>
      <c r="AP112" s="123"/>
      <c r="AZ112" s="123"/>
      <c r="BJ112" s="123"/>
      <c r="BT112" s="123"/>
      <c r="CD112" s="123"/>
      <c r="CN112" s="123"/>
      <c r="CX112" s="123"/>
      <c r="DH112" s="123"/>
      <c r="DR112" s="123"/>
      <c r="EB112" s="123"/>
      <c r="EL112" s="123"/>
      <c r="EV112" s="123"/>
      <c r="FF112" s="123"/>
      <c r="FP112" s="123"/>
      <c r="FZ112" s="123"/>
      <c r="GJ112" s="123"/>
      <c r="GT112" s="123"/>
      <c r="HD112" s="123"/>
      <c r="HN112" s="123"/>
      <c r="HX112" s="123"/>
    </row>
    <row xmlns:x14ac="http://schemas.microsoft.com/office/spreadsheetml/2009/9/ac" r="113" s="3" customFormat="true" x14ac:dyDescent="0.25">
      <c r="A113" s="390" t="str">
        <f ca="true">IF(ISBLANK('Data Summary'!A115),"",'Data Summary'!A115)</f>
        <v/>
      </c>
      <c r="B113" s="123"/>
      <c r="L113" s="123"/>
      <c r="V113" s="123"/>
      <c r="AF113" s="123"/>
      <c r="AP113" s="123"/>
      <c r="AZ113" s="123"/>
      <c r="BJ113" s="123"/>
      <c r="BT113" s="123"/>
      <c r="CD113" s="123"/>
      <c r="CN113" s="123"/>
      <c r="CX113" s="123"/>
      <c r="DH113" s="123"/>
      <c r="DR113" s="123"/>
      <c r="EB113" s="123"/>
      <c r="EL113" s="123"/>
      <c r="EV113" s="123"/>
      <c r="FF113" s="123"/>
      <c r="FP113" s="123"/>
      <c r="FZ113" s="123"/>
      <c r="GJ113" s="123"/>
      <c r="GT113" s="123"/>
      <c r="HD113" s="123"/>
      <c r="HN113" s="123"/>
      <c r="HX113" s="123"/>
    </row>
    <row xmlns:x14ac="http://schemas.microsoft.com/office/spreadsheetml/2009/9/ac" r="114" s="3" customFormat="true" x14ac:dyDescent="0.25">
      <c r="A114" s="390" t="str">
        <f ca="true">IF(ISBLANK('Data Summary'!A116),"",'Data Summary'!A116)</f>
        <v/>
      </c>
      <c r="B114" s="123"/>
      <c r="L114" s="123"/>
      <c r="V114" s="123"/>
      <c r="AF114" s="123"/>
      <c r="AP114" s="123"/>
      <c r="AZ114" s="123"/>
      <c r="BJ114" s="123"/>
      <c r="BT114" s="123"/>
      <c r="CD114" s="123"/>
      <c r="CN114" s="123"/>
      <c r="CX114" s="123"/>
      <c r="DH114" s="123"/>
      <c r="DR114" s="123"/>
      <c r="EB114" s="123"/>
      <c r="EL114" s="123"/>
      <c r="EV114" s="123"/>
      <c r="FF114" s="123"/>
      <c r="FP114" s="123"/>
      <c r="FZ114" s="123"/>
      <c r="GJ114" s="123"/>
      <c r="GT114" s="123"/>
      <c r="HD114" s="123"/>
      <c r="HN114" s="123"/>
      <c r="HX114" s="123"/>
    </row>
    <row xmlns:x14ac="http://schemas.microsoft.com/office/spreadsheetml/2009/9/ac" r="115" s="3" customFormat="true" x14ac:dyDescent="0.25">
      <c r="A115" s="390" t="str">
        <f ca="true">IF(ISBLANK('Data Summary'!A117),"",'Data Summary'!A117)</f>
        <v/>
      </c>
      <c r="B115" s="123"/>
      <c r="L115" s="123"/>
      <c r="V115" s="123"/>
      <c r="AF115" s="123"/>
      <c r="AP115" s="123"/>
      <c r="AZ115" s="123"/>
      <c r="BJ115" s="123"/>
      <c r="BT115" s="123"/>
      <c r="CD115" s="123"/>
      <c r="CN115" s="123"/>
      <c r="CX115" s="123"/>
      <c r="DH115" s="123"/>
      <c r="DR115" s="123"/>
      <c r="EB115" s="123"/>
      <c r="EL115" s="123"/>
      <c r="EV115" s="123"/>
      <c r="FF115" s="123"/>
      <c r="FP115" s="123"/>
      <c r="FZ115" s="123"/>
      <c r="GJ115" s="123"/>
      <c r="GT115" s="123"/>
      <c r="HD115" s="123"/>
      <c r="HN115" s="123"/>
      <c r="HX115" s="123"/>
    </row>
    <row xmlns:x14ac="http://schemas.microsoft.com/office/spreadsheetml/2009/9/ac" r="116" s="3" customFormat="true" x14ac:dyDescent="0.25">
      <c r="A116" s="390" t="str">
        <f ca="true">IF(ISBLANK('Data Summary'!A118),"",'Data Summary'!A118)</f>
        <v/>
      </c>
      <c r="B116" s="123"/>
      <c r="L116" s="123"/>
      <c r="V116" s="123"/>
      <c r="AF116" s="123"/>
      <c r="AP116" s="123"/>
      <c r="AZ116" s="123"/>
      <c r="BJ116" s="123"/>
      <c r="BT116" s="123"/>
      <c r="CD116" s="123"/>
      <c r="CN116" s="123"/>
      <c r="CX116" s="123"/>
      <c r="DH116" s="123"/>
      <c r="DR116" s="123"/>
      <c r="EB116" s="123"/>
      <c r="EL116" s="123"/>
      <c r="EV116" s="123"/>
      <c r="FF116" s="123"/>
      <c r="FP116" s="123"/>
      <c r="FZ116" s="123"/>
      <c r="GJ116" s="123"/>
      <c r="GT116" s="123"/>
      <c r="HD116" s="123"/>
      <c r="HN116" s="123"/>
      <c r="HX116" s="123"/>
    </row>
    <row xmlns:x14ac="http://schemas.microsoft.com/office/spreadsheetml/2009/9/ac" r="117" s="3" customFormat="true" x14ac:dyDescent="0.25">
      <c r="A117" s="390" t="str">
        <f ca="true">IF(ISBLANK('Data Summary'!A119),"",'Data Summary'!A119)</f>
        <v/>
      </c>
      <c r="B117" s="123"/>
      <c r="L117" s="123"/>
      <c r="V117" s="123"/>
      <c r="AF117" s="123"/>
      <c r="AP117" s="123"/>
      <c r="AZ117" s="123"/>
      <c r="BJ117" s="123"/>
      <c r="BT117" s="123"/>
      <c r="CD117" s="123"/>
      <c r="CN117" s="123"/>
      <c r="CX117" s="123"/>
      <c r="DH117" s="123"/>
      <c r="DR117" s="123"/>
      <c r="EB117" s="123"/>
      <c r="EL117" s="123"/>
      <c r="EV117" s="123"/>
      <c r="FF117" s="123"/>
      <c r="FP117" s="123"/>
      <c r="FZ117" s="123"/>
      <c r="GJ117" s="123"/>
      <c r="GT117" s="123"/>
      <c r="HD117" s="123"/>
      <c r="HN117" s="123"/>
      <c r="HX117" s="123"/>
    </row>
    <row xmlns:x14ac="http://schemas.microsoft.com/office/spreadsheetml/2009/9/ac" r="118" s="3" customFormat="true" x14ac:dyDescent="0.25">
      <c r="A118" s="390" t="str">
        <f ca="true">IF(ISBLANK('Data Summary'!A120),"",'Data Summary'!A120)</f>
        <v/>
      </c>
      <c r="B118" s="123"/>
      <c r="L118" s="123"/>
      <c r="V118" s="123"/>
      <c r="AF118" s="123"/>
      <c r="AP118" s="123"/>
      <c r="AZ118" s="123"/>
      <c r="BJ118" s="123"/>
      <c r="BT118" s="123"/>
      <c r="CD118" s="123"/>
      <c r="CN118" s="123"/>
      <c r="CX118" s="123"/>
      <c r="DH118" s="123"/>
      <c r="DR118" s="123"/>
      <c r="EB118" s="123"/>
      <c r="EL118" s="123"/>
      <c r="EV118" s="123"/>
      <c r="FF118" s="123"/>
      <c r="FP118" s="123"/>
      <c r="FZ118" s="123"/>
      <c r="GJ118" s="123"/>
      <c r="GT118" s="123"/>
      <c r="HD118" s="123"/>
      <c r="HN118" s="123"/>
      <c r="HX118" s="123"/>
    </row>
    <row xmlns:x14ac="http://schemas.microsoft.com/office/spreadsheetml/2009/9/ac" r="119" s="3" customFormat="true" x14ac:dyDescent="0.25">
      <c r="A119" s="390" t="str">
        <f ca="true">IF(ISBLANK('Data Summary'!A121),"",'Data Summary'!A121)</f>
        <v/>
      </c>
      <c r="B119" s="123"/>
      <c r="L119" s="123"/>
      <c r="V119" s="123"/>
      <c r="AF119" s="123"/>
      <c r="AP119" s="123"/>
      <c r="AZ119" s="123"/>
      <c r="BJ119" s="123"/>
      <c r="BT119" s="123"/>
      <c r="CD119" s="123"/>
      <c r="CN119" s="123"/>
      <c r="CX119" s="123"/>
      <c r="DH119" s="123"/>
      <c r="DR119" s="123"/>
      <c r="EB119" s="123"/>
      <c r="EL119" s="123"/>
      <c r="EV119" s="123"/>
      <c r="FF119" s="123"/>
      <c r="FP119" s="123"/>
      <c r="FZ119" s="123"/>
      <c r="GJ119" s="123"/>
      <c r="GT119" s="123"/>
      <c r="HD119" s="123"/>
      <c r="HN119" s="123"/>
      <c r="HX119" s="123"/>
    </row>
    <row xmlns:x14ac="http://schemas.microsoft.com/office/spreadsheetml/2009/9/ac" r="120" s="3" customFormat="true" x14ac:dyDescent="0.25">
      <c r="A120" s="390" t="str">
        <f ca="true">IF(ISBLANK('Data Summary'!A122),"",'Data Summary'!A122)</f>
        <v/>
      </c>
      <c r="B120" s="123"/>
      <c r="L120" s="123"/>
      <c r="V120" s="123"/>
      <c r="AF120" s="123"/>
      <c r="AP120" s="123"/>
      <c r="AZ120" s="123"/>
      <c r="BJ120" s="123"/>
      <c r="BT120" s="123"/>
      <c r="CD120" s="123"/>
      <c r="CN120" s="123"/>
      <c r="CX120" s="123"/>
      <c r="DH120" s="123"/>
      <c r="DR120" s="123"/>
      <c r="EB120" s="123"/>
      <c r="EL120" s="123"/>
      <c r="EV120" s="123"/>
      <c r="FF120" s="123"/>
      <c r="FP120" s="123"/>
      <c r="FZ120" s="123"/>
      <c r="GJ120" s="123"/>
      <c r="GT120" s="123"/>
      <c r="HD120" s="123"/>
      <c r="HN120" s="123"/>
      <c r="HX120" s="123"/>
    </row>
    <row xmlns:x14ac="http://schemas.microsoft.com/office/spreadsheetml/2009/9/ac" r="121" s="3" customFormat="true" x14ac:dyDescent="0.25">
      <c r="A121" s="390" t="str">
        <f ca="true">IF(ISBLANK('Data Summary'!A123),"",'Data Summary'!A123)</f>
        <v/>
      </c>
      <c r="B121" s="123"/>
      <c r="L121" s="123"/>
      <c r="V121" s="123"/>
      <c r="AF121" s="123"/>
      <c r="AP121" s="123"/>
      <c r="AZ121" s="123"/>
      <c r="BJ121" s="123"/>
      <c r="BT121" s="123"/>
      <c r="CD121" s="123"/>
      <c r="CN121" s="123"/>
      <c r="CX121" s="123"/>
      <c r="DH121" s="123"/>
      <c r="DR121" s="123"/>
      <c r="EB121" s="123"/>
      <c r="EL121" s="123"/>
      <c r="EV121" s="123"/>
      <c r="FF121" s="123"/>
      <c r="FP121" s="123"/>
      <c r="FZ121" s="123"/>
      <c r="GJ121" s="123"/>
      <c r="GT121" s="123"/>
      <c r="HD121" s="123"/>
      <c r="HN121" s="123"/>
      <c r="HX121" s="123"/>
    </row>
    <row xmlns:x14ac="http://schemas.microsoft.com/office/spreadsheetml/2009/9/ac" r="122" s="3" customFormat="true" x14ac:dyDescent="0.25">
      <c r="A122" s="390" t="str">
        <f ca="true">IF(ISBLANK('Data Summary'!A124),"",'Data Summary'!A124)</f>
        <v/>
      </c>
      <c r="B122" s="123"/>
      <c r="L122" s="123"/>
      <c r="V122" s="123"/>
      <c r="AF122" s="123"/>
      <c r="AP122" s="123"/>
      <c r="AZ122" s="123"/>
      <c r="BJ122" s="123"/>
      <c r="BT122" s="123"/>
      <c r="CD122" s="123"/>
      <c r="CN122" s="123"/>
      <c r="CX122" s="123"/>
      <c r="DH122" s="123"/>
      <c r="DR122" s="123"/>
      <c r="EB122" s="123"/>
      <c r="EL122" s="123"/>
      <c r="EV122" s="123"/>
      <c r="FF122" s="123"/>
      <c r="FP122" s="123"/>
      <c r="FZ122" s="123"/>
      <c r="GJ122" s="123"/>
      <c r="GT122" s="123"/>
      <c r="HD122" s="123"/>
      <c r="HN122" s="123"/>
      <c r="HX122" s="123"/>
    </row>
    <row xmlns:x14ac="http://schemas.microsoft.com/office/spreadsheetml/2009/9/ac" r="123" s="3" customFormat="true" x14ac:dyDescent="0.25">
      <c r="A123" s="390" t="str">
        <f ca="true">IF(ISBLANK('Data Summary'!A125),"",'Data Summary'!A125)</f>
        <v/>
      </c>
      <c r="B123" s="123"/>
      <c r="L123" s="123"/>
      <c r="V123" s="123"/>
      <c r="AF123" s="123"/>
      <c r="AP123" s="123"/>
      <c r="AZ123" s="123"/>
      <c r="BJ123" s="123"/>
      <c r="BT123" s="123"/>
      <c r="CD123" s="123"/>
      <c r="CN123" s="123"/>
      <c r="CX123" s="123"/>
      <c r="DH123" s="123"/>
      <c r="DR123" s="123"/>
      <c r="EB123" s="123"/>
      <c r="EL123" s="123"/>
      <c r="EV123" s="123"/>
      <c r="FF123" s="123"/>
      <c r="FP123" s="123"/>
      <c r="FZ123" s="123"/>
      <c r="GJ123" s="123"/>
      <c r="GT123" s="123"/>
      <c r="HD123" s="123"/>
      <c r="HN123" s="123"/>
      <c r="HX123" s="123"/>
    </row>
    <row xmlns:x14ac="http://schemas.microsoft.com/office/spreadsheetml/2009/9/ac" r="124" s="3" customFormat="true" x14ac:dyDescent="0.25">
      <c r="A124" s="390" t="str">
        <f ca="true">IF(ISBLANK('Data Summary'!A126),"",'Data Summary'!A126)</f>
        <v/>
      </c>
      <c r="B124" s="123"/>
      <c r="L124" s="123"/>
      <c r="V124" s="123"/>
      <c r="AF124" s="123"/>
      <c r="AP124" s="123"/>
      <c r="AZ124" s="123"/>
      <c r="BJ124" s="123"/>
      <c r="BT124" s="123"/>
      <c r="CD124" s="123"/>
      <c r="CN124" s="123"/>
      <c r="CX124" s="123"/>
      <c r="DH124" s="123"/>
      <c r="DR124" s="123"/>
      <c r="EB124" s="123"/>
      <c r="EL124" s="123"/>
      <c r="EV124" s="123"/>
      <c r="FF124" s="123"/>
      <c r="FP124" s="123"/>
      <c r="FZ124" s="123"/>
      <c r="GJ124" s="123"/>
      <c r="GT124" s="123"/>
      <c r="HD124" s="123"/>
      <c r="HN124" s="123"/>
      <c r="HX124" s="123"/>
    </row>
    <row xmlns:x14ac="http://schemas.microsoft.com/office/spreadsheetml/2009/9/ac" r="125" s="3" customFormat="true" x14ac:dyDescent="0.25">
      <c r="A125" s="390" t="str">
        <f ca="true">IF(ISBLANK('Data Summary'!A127),"",'Data Summary'!A127)</f>
        <v/>
      </c>
      <c r="B125" s="123"/>
      <c r="L125" s="123"/>
      <c r="V125" s="123"/>
      <c r="AF125" s="123"/>
      <c r="AP125" s="123"/>
      <c r="AZ125" s="123"/>
      <c r="BJ125" s="123"/>
      <c r="BT125" s="123"/>
      <c r="CD125" s="123"/>
      <c r="CN125" s="123"/>
      <c r="CX125" s="123"/>
      <c r="DH125" s="123"/>
      <c r="DR125" s="123"/>
      <c r="EB125" s="123"/>
      <c r="EL125" s="123"/>
      <c r="EV125" s="123"/>
      <c r="FF125" s="123"/>
      <c r="FP125" s="123"/>
      <c r="FZ125" s="123"/>
      <c r="GJ125" s="123"/>
      <c r="GT125" s="123"/>
      <c r="HD125" s="123"/>
      <c r="HN125" s="123"/>
      <c r="HX125" s="123"/>
    </row>
    <row xmlns:x14ac="http://schemas.microsoft.com/office/spreadsheetml/2009/9/ac" r="126" s="3" customFormat="true" x14ac:dyDescent="0.25">
      <c r="A126" s="390" t="str">
        <f ca="true">IF(ISBLANK('Data Summary'!A128),"",'Data Summary'!A128)</f>
        <v/>
      </c>
      <c r="B126" s="123"/>
      <c r="L126" s="123"/>
      <c r="V126" s="123"/>
      <c r="AF126" s="123"/>
      <c r="AP126" s="123"/>
      <c r="AZ126" s="123"/>
      <c r="BJ126" s="123"/>
      <c r="BT126" s="123"/>
      <c r="CD126" s="123"/>
      <c r="CN126" s="123"/>
      <c r="CX126" s="123"/>
      <c r="DH126" s="123"/>
      <c r="DR126" s="123"/>
      <c r="EB126" s="123"/>
      <c r="EL126" s="123"/>
      <c r="EV126" s="123"/>
      <c r="FF126" s="123"/>
      <c r="FP126" s="123"/>
      <c r="FZ126" s="123"/>
      <c r="GJ126" s="123"/>
      <c r="GT126" s="123"/>
      <c r="HD126" s="123"/>
      <c r="HN126" s="123"/>
      <c r="HX126" s="123"/>
    </row>
    <row xmlns:x14ac="http://schemas.microsoft.com/office/spreadsheetml/2009/9/ac" r="127" s="3" customFormat="true" x14ac:dyDescent="0.25">
      <c r="A127" s="390" t="str">
        <f ca="true">IF(ISBLANK('Data Summary'!A129),"",'Data Summary'!A129)</f>
        <v/>
      </c>
      <c r="B127" s="123"/>
      <c r="L127" s="123"/>
      <c r="V127" s="123"/>
      <c r="AF127" s="123"/>
      <c r="AP127" s="123"/>
      <c r="AZ127" s="123"/>
      <c r="BJ127" s="123"/>
      <c r="BT127" s="123"/>
      <c r="CD127" s="123"/>
      <c r="CN127" s="123"/>
      <c r="CX127" s="123"/>
      <c r="DH127" s="123"/>
      <c r="DR127" s="123"/>
      <c r="EB127" s="123"/>
      <c r="EL127" s="123"/>
      <c r="EV127" s="123"/>
      <c r="FF127" s="123"/>
      <c r="FP127" s="123"/>
      <c r="FZ127" s="123"/>
      <c r="GJ127" s="123"/>
      <c r="GT127" s="123"/>
      <c r="HD127" s="123"/>
      <c r="HN127" s="123"/>
      <c r="HX127" s="123"/>
    </row>
    <row xmlns:x14ac="http://schemas.microsoft.com/office/spreadsheetml/2009/9/ac" r="128" s="3" customFormat="true" x14ac:dyDescent="0.25">
      <c r="A128" s="390" t="str">
        <f ca="true">IF(ISBLANK('Data Summary'!A130),"",'Data Summary'!A130)</f>
        <v/>
      </c>
      <c r="B128" s="123"/>
      <c r="L128" s="123"/>
      <c r="V128" s="123"/>
      <c r="AF128" s="123"/>
      <c r="AP128" s="123"/>
      <c r="AZ128" s="123"/>
      <c r="BJ128" s="123"/>
      <c r="BT128" s="123"/>
      <c r="CD128" s="123"/>
      <c r="CN128" s="123"/>
      <c r="CX128" s="123"/>
      <c r="DH128" s="123"/>
      <c r="DR128" s="123"/>
      <c r="EB128" s="123"/>
      <c r="EL128" s="123"/>
      <c r="EV128" s="123"/>
      <c r="FF128" s="123"/>
      <c r="FP128" s="123"/>
      <c r="FZ128" s="123"/>
      <c r="GJ128" s="123"/>
      <c r="GT128" s="123"/>
      <c r="HD128" s="123"/>
      <c r="HN128" s="123"/>
      <c r="HX128" s="123"/>
    </row>
    <row xmlns:x14ac="http://schemas.microsoft.com/office/spreadsheetml/2009/9/ac" r="129" s="3" customFormat="true" x14ac:dyDescent="0.25">
      <c r="A129" s="390" t="str">
        <f ca="true">IF(ISBLANK('Data Summary'!A131),"",'Data Summary'!A131)</f>
        <v/>
      </c>
      <c r="B129" s="123"/>
      <c r="L129" s="123"/>
      <c r="V129" s="123"/>
      <c r="AF129" s="123"/>
      <c r="AP129" s="123"/>
      <c r="AZ129" s="123"/>
      <c r="BJ129" s="123"/>
      <c r="BT129" s="123"/>
      <c r="CD129" s="123"/>
      <c r="CN129" s="123"/>
      <c r="CX129" s="123"/>
      <c r="DH129" s="123"/>
      <c r="DR129" s="123"/>
      <c r="EB129" s="123"/>
      <c r="EL129" s="123"/>
      <c r="EV129" s="123"/>
      <c r="FF129" s="123"/>
      <c r="FP129" s="123"/>
      <c r="FZ129" s="123"/>
      <c r="GJ129" s="123"/>
      <c r="GT129" s="123"/>
      <c r="HD129" s="123"/>
      <c r="HN129" s="123"/>
      <c r="HX129" s="123"/>
    </row>
    <row xmlns:x14ac="http://schemas.microsoft.com/office/spreadsheetml/2009/9/ac" r="130" s="3" customFormat="true" x14ac:dyDescent="0.25">
      <c r="A130" s="390" t="str">
        <f ca="true">IF(ISBLANK('Data Summary'!A132),"",'Data Summary'!A132)</f>
        <v/>
      </c>
      <c r="B130" s="123"/>
      <c r="L130" s="123"/>
      <c r="V130" s="123"/>
      <c r="AF130" s="123"/>
      <c r="AP130" s="123"/>
      <c r="AZ130" s="123"/>
      <c r="BJ130" s="123"/>
      <c r="BT130" s="123"/>
      <c r="CD130" s="123"/>
      <c r="CN130" s="123"/>
      <c r="CX130" s="123"/>
      <c r="DH130" s="123"/>
      <c r="DR130" s="123"/>
      <c r="EB130" s="123"/>
      <c r="EL130" s="123"/>
      <c r="EV130" s="123"/>
      <c r="FF130" s="123"/>
      <c r="FP130" s="123"/>
      <c r="FZ130" s="123"/>
      <c r="GJ130" s="123"/>
      <c r="GT130" s="123"/>
      <c r="HD130" s="123"/>
      <c r="HN130" s="123"/>
      <c r="HX130" s="123"/>
    </row>
    <row xmlns:x14ac="http://schemas.microsoft.com/office/spreadsheetml/2009/9/ac" r="131" s="3" customFormat="true" x14ac:dyDescent="0.25">
      <c r="A131" s="390" t="str">
        <f ca="true">IF(ISBLANK('Data Summary'!A133),"",'Data Summary'!A133)</f>
        <v/>
      </c>
      <c r="B131" s="123"/>
      <c r="L131" s="123"/>
      <c r="V131" s="123"/>
      <c r="AF131" s="123"/>
      <c r="AP131" s="123"/>
      <c r="AZ131" s="123"/>
      <c r="BJ131" s="123"/>
      <c r="BT131" s="123"/>
      <c r="CD131" s="123"/>
      <c r="CN131" s="123"/>
      <c r="CX131" s="123"/>
      <c r="DH131" s="123"/>
      <c r="DR131" s="123"/>
      <c r="EB131" s="123"/>
      <c r="EL131" s="123"/>
      <c r="EV131" s="123"/>
      <c r="FF131" s="123"/>
      <c r="FP131" s="123"/>
      <c r="FZ131" s="123"/>
      <c r="GJ131" s="123"/>
      <c r="GT131" s="123"/>
      <c r="HD131" s="123"/>
      <c r="HN131" s="123"/>
      <c r="HX131" s="123"/>
    </row>
    <row xmlns:x14ac="http://schemas.microsoft.com/office/spreadsheetml/2009/9/ac" r="132" s="3" customFormat="true" x14ac:dyDescent="0.25">
      <c r="A132" s="390" t="str">
        <f ca="true">IF(ISBLANK('Data Summary'!A134),"",'Data Summary'!A134)</f>
        <v/>
      </c>
      <c r="B132" s="123"/>
      <c r="L132" s="123"/>
      <c r="V132" s="123"/>
      <c r="AF132" s="123"/>
      <c r="AP132" s="123"/>
      <c r="AZ132" s="123"/>
      <c r="BJ132" s="123"/>
      <c r="BT132" s="123"/>
      <c r="CD132" s="123"/>
      <c r="CN132" s="123"/>
      <c r="CX132" s="123"/>
      <c r="DH132" s="123"/>
      <c r="DR132" s="123"/>
      <c r="EB132" s="123"/>
      <c r="EL132" s="123"/>
      <c r="EV132" s="123"/>
      <c r="FF132" s="123"/>
      <c r="FP132" s="123"/>
      <c r="FZ132" s="123"/>
      <c r="GJ132" s="123"/>
      <c r="GT132" s="123"/>
      <c r="HD132" s="123"/>
      <c r="HN132" s="123"/>
      <c r="HX132" s="123"/>
    </row>
    <row xmlns:x14ac="http://schemas.microsoft.com/office/spreadsheetml/2009/9/ac" r="133" s="3" customFormat="true" x14ac:dyDescent="0.25">
      <c r="A133" s="390" t="str">
        <f ca="true">IF(ISBLANK('Data Summary'!A135),"",'Data Summary'!A135)</f>
        <v/>
      </c>
      <c r="B133" s="123"/>
      <c r="L133" s="123"/>
      <c r="V133" s="123"/>
      <c r="AF133" s="123"/>
      <c r="AP133" s="123"/>
      <c r="AZ133" s="123"/>
      <c r="BJ133" s="123"/>
      <c r="BT133" s="123"/>
      <c r="CD133" s="123"/>
      <c r="CN133" s="123"/>
      <c r="CX133" s="123"/>
      <c r="DH133" s="123"/>
      <c r="DR133" s="123"/>
      <c r="EB133" s="123"/>
      <c r="EL133" s="123"/>
      <c r="EV133" s="123"/>
      <c r="FF133" s="123"/>
      <c r="FP133" s="123"/>
      <c r="FZ133" s="123"/>
      <c r="GJ133" s="123"/>
      <c r="GT133" s="123"/>
      <c r="HD133" s="123"/>
      <c r="HN133" s="123"/>
      <c r="HX133" s="123"/>
    </row>
    <row xmlns:x14ac="http://schemas.microsoft.com/office/spreadsheetml/2009/9/ac" r="134" s="3" customFormat="true" x14ac:dyDescent="0.25">
      <c r="A134" s="390" t="str">
        <f ca="true">IF(ISBLANK('Data Summary'!A136),"",'Data Summary'!A136)</f>
        <v/>
      </c>
      <c r="B134" s="123"/>
      <c r="L134" s="123"/>
      <c r="V134" s="123"/>
      <c r="AF134" s="123"/>
      <c r="AP134" s="123"/>
      <c r="AZ134" s="123"/>
      <c r="BJ134" s="123"/>
      <c r="BT134" s="123"/>
      <c r="CD134" s="123"/>
      <c r="CN134" s="123"/>
      <c r="CX134" s="123"/>
      <c r="DH134" s="123"/>
      <c r="DR134" s="123"/>
      <c r="EB134" s="123"/>
      <c r="EL134" s="123"/>
      <c r="EV134" s="123"/>
      <c r="FF134" s="123"/>
      <c r="FP134" s="123"/>
      <c r="FZ134" s="123"/>
      <c r="GJ134" s="123"/>
      <c r="GT134" s="123"/>
      <c r="HD134" s="123"/>
      <c r="HN134" s="123"/>
      <c r="HX134" s="123"/>
    </row>
    <row xmlns:x14ac="http://schemas.microsoft.com/office/spreadsheetml/2009/9/ac" r="135" s="3" customFormat="true" x14ac:dyDescent="0.25">
      <c r="A135" s="390" t="str">
        <f ca="true">IF(ISBLANK('Data Summary'!A137),"",'Data Summary'!A137)</f>
        <v/>
      </c>
      <c r="B135" s="123"/>
      <c r="L135" s="123"/>
      <c r="V135" s="123"/>
      <c r="AF135" s="123"/>
      <c r="AP135" s="123"/>
      <c r="AZ135" s="123"/>
      <c r="BJ135" s="123"/>
      <c r="BT135" s="123"/>
      <c r="CD135" s="123"/>
      <c r="CN135" s="123"/>
      <c r="CX135" s="123"/>
      <c r="DH135" s="123"/>
      <c r="DR135" s="123"/>
      <c r="EB135" s="123"/>
      <c r="EL135" s="123"/>
      <c r="EV135" s="123"/>
      <c r="FF135" s="123"/>
      <c r="FP135" s="123"/>
      <c r="FZ135" s="123"/>
      <c r="GJ135" s="123"/>
      <c r="GT135" s="123"/>
      <c r="HD135" s="123"/>
      <c r="HN135" s="123"/>
      <c r="HX135" s="123"/>
    </row>
    <row xmlns:x14ac="http://schemas.microsoft.com/office/spreadsheetml/2009/9/ac" r="136" s="3" customFormat="true" x14ac:dyDescent="0.25">
      <c r="A136" s="390" t="str">
        <f ca="true">IF(ISBLANK('Data Summary'!A138),"",'Data Summary'!A138)</f>
        <v/>
      </c>
      <c r="B136" s="123"/>
      <c r="L136" s="123"/>
      <c r="V136" s="123"/>
      <c r="AF136" s="123"/>
      <c r="AP136" s="123"/>
      <c r="AZ136" s="123"/>
      <c r="BJ136" s="123"/>
      <c r="BT136" s="123"/>
      <c r="CD136" s="123"/>
      <c r="CN136" s="123"/>
      <c r="CX136" s="123"/>
      <c r="DH136" s="123"/>
      <c r="DR136" s="123"/>
      <c r="EB136" s="123"/>
      <c r="EL136" s="123"/>
      <c r="EV136" s="123"/>
      <c r="FF136" s="123"/>
      <c r="FP136" s="123"/>
      <c r="FZ136" s="123"/>
      <c r="GJ136" s="123"/>
      <c r="GT136" s="123"/>
      <c r="HD136" s="123"/>
      <c r="HN136" s="123"/>
      <c r="HX136" s="123"/>
    </row>
    <row xmlns:x14ac="http://schemas.microsoft.com/office/spreadsheetml/2009/9/ac" r="137" s="3" customFormat="true" x14ac:dyDescent="0.25">
      <c r="A137" s="390" t="str">
        <f ca="true">IF(ISBLANK('Data Summary'!A139),"",'Data Summary'!A139)</f>
        <v/>
      </c>
      <c r="B137" s="123"/>
      <c r="L137" s="123"/>
      <c r="V137" s="123"/>
      <c r="AF137" s="123"/>
      <c r="AP137" s="123"/>
      <c r="AZ137" s="123"/>
      <c r="BJ137" s="123"/>
      <c r="BT137" s="123"/>
      <c r="CD137" s="123"/>
      <c r="CN137" s="123"/>
      <c r="CX137" s="123"/>
      <c r="DH137" s="123"/>
      <c r="DR137" s="123"/>
      <c r="EB137" s="123"/>
      <c r="EL137" s="123"/>
      <c r="EV137" s="123"/>
      <c r="FF137" s="123"/>
      <c r="FP137" s="123"/>
      <c r="FZ137" s="123"/>
      <c r="GJ137" s="123"/>
      <c r="GT137" s="123"/>
      <c r="HD137" s="123"/>
      <c r="HN137" s="123"/>
      <c r="HX137" s="123"/>
    </row>
    <row xmlns:x14ac="http://schemas.microsoft.com/office/spreadsheetml/2009/9/ac" r="138" s="3" customFormat="true" x14ac:dyDescent="0.25">
      <c r="A138" s="390" t="str">
        <f ca="true">IF(ISBLANK('Data Summary'!A140),"",'Data Summary'!A140)</f>
        <v/>
      </c>
      <c r="B138" s="123"/>
      <c r="L138" s="123"/>
      <c r="V138" s="123"/>
      <c r="AF138" s="123"/>
      <c r="AP138" s="123"/>
      <c r="AZ138" s="123"/>
      <c r="BJ138" s="123"/>
      <c r="BT138" s="123"/>
      <c r="CD138" s="123"/>
      <c r="CN138" s="123"/>
      <c r="CX138" s="123"/>
      <c r="DH138" s="123"/>
      <c r="DR138" s="123"/>
      <c r="EB138" s="123"/>
      <c r="EL138" s="123"/>
      <c r="EV138" s="123"/>
      <c r="FF138" s="123"/>
      <c r="FP138" s="123"/>
      <c r="FZ138" s="123"/>
      <c r="GJ138" s="123"/>
      <c r="GT138" s="123"/>
      <c r="HD138" s="123"/>
      <c r="HN138" s="123"/>
      <c r="HX138" s="123"/>
    </row>
    <row xmlns:x14ac="http://schemas.microsoft.com/office/spreadsheetml/2009/9/ac" r="139" s="3" customFormat="true" x14ac:dyDescent="0.25">
      <c r="A139" s="390" t="str">
        <f ca="true">IF(ISBLANK('Data Summary'!A141),"",'Data Summary'!A141)</f>
        <v/>
      </c>
      <c r="B139" s="123"/>
      <c r="L139" s="123"/>
      <c r="V139" s="123"/>
      <c r="AF139" s="123"/>
      <c r="AP139" s="123"/>
      <c r="AZ139" s="123"/>
      <c r="BJ139" s="123"/>
      <c r="BT139" s="123"/>
      <c r="CD139" s="123"/>
      <c r="CN139" s="123"/>
      <c r="CX139" s="123"/>
      <c r="DH139" s="123"/>
      <c r="DR139" s="123"/>
      <c r="EB139" s="123"/>
      <c r="EL139" s="123"/>
      <c r="EV139" s="123"/>
      <c r="FF139" s="123"/>
      <c r="FP139" s="123"/>
      <c r="FZ139" s="123"/>
      <c r="GJ139" s="123"/>
      <c r="GT139" s="123"/>
      <c r="HD139" s="123"/>
      <c r="HN139" s="123"/>
      <c r="HX139" s="123"/>
    </row>
    <row xmlns:x14ac="http://schemas.microsoft.com/office/spreadsheetml/2009/9/ac" r="140" s="3" customFormat="true" x14ac:dyDescent="0.25">
      <c r="A140" s="390" t="str">
        <f ca="true">IF(ISBLANK('Data Summary'!A142),"",'Data Summary'!A142)</f>
        <v/>
      </c>
      <c r="B140" s="123"/>
      <c r="L140" s="123"/>
      <c r="V140" s="123"/>
      <c r="AF140" s="123"/>
      <c r="AP140" s="123"/>
      <c r="AZ140" s="123"/>
      <c r="BJ140" s="123"/>
      <c r="BT140" s="123"/>
      <c r="CD140" s="123"/>
      <c r="CN140" s="123"/>
      <c r="CX140" s="123"/>
      <c r="DH140" s="123"/>
      <c r="DR140" s="123"/>
      <c r="EB140" s="123"/>
      <c r="EL140" s="123"/>
      <c r="EV140" s="123"/>
      <c r="FF140" s="123"/>
      <c r="FP140" s="123"/>
      <c r="FZ140" s="123"/>
      <c r="GJ140" s="123"/>
      <c r="GT140" s="123"/>
      <c r="HD140" s="123"/>
      <c r="HN140" s="123"/>
      <c r="HX140" s="123"/>
    </row>
    <row xmlns:x14ac="http://schemas.microsoft.com/office/spreadsheetml/2009/9/ac" r="141" s="3" customFormat="true" x14ac:dyDescent="0.25">
      <c r="A141" s="390" t="str">
        <f ca="true">IF(ISBLANK('Data Summary'!A143),"",'Data Summary'!A143)</f>
        <v/>
      </c>
      <c r="B141" s="123"/>
      <c r="L141" s="123"/>
      <c r="V141" s="123"/>
      <c r="AF141" s="123"/>
      <c r="AP141" s="123"/>
      <c r="AZ141" s="123"/>
      <c r="BJ141" s="123"/>
      <c r="BT141" s="123"/>
      <c r="CD141" s="123"/>
      <c r="CN141" s="123"/>
      <c r="CX141" s="123"/>
      <c r="DH141" s="123"/>
      <c r="DR141" s="123"/>
      <c r="EB141" s="123"/>
      <c r="EL141" s="123"/>
      <c r="EV141" s="123"/>
      <c r="FF141" s="123"/>
      <c r="FP141" s="123"/>
      <c r="FZ141" s="123"/>
      <c r="GJ141" s="123"/>
      <c r="GT141" s="123"/>
      <c r="HD141" s="123"/>
      <c r="HN141" s="123"/>
      <c r="HX141" s="123"/>
    </row>
    <row xmlns:x14ac="http://schemas.microsoft.com/office/spreadsheetml/2009/9/ac" r="142" s="3" customFormat="true" x14ac:dyDescent="0.25">
      <c r="A142" s="390" t="str">
        <f ca="true">IF(ISBLANK('Data Summary'!A144),"",'Data Summary'!A144)</f>
        <v/>
      </c>
      <c r="B142" s="123"/>
      <c r="L142" s="123"/>
      <c r="V142" s="123"/>
      <c r="AF142" s="123"/>
      <c r="AP142" s="123"/>
      <c r="AZ142" s="123"/>
      <c r="BJ142" s="123"/>
      <c r="BT142" s="123"/>
      <c r="CD142" s="123"/>
      <c r="CN142" s="123"/>
      <c r="CX142" s="123"/>
      <c r="DH142" s="123"/>
      <c r="DR142" s="123"/>
      <c r="EB142" s="123"/>
      <c r="EL142" s="123"/>
      <c r="EV142" s="123"/>
      <c r="FF142" s="123"/>
      <c r="FP142" s="123"/>
      <c r="FZ142" s="123"/>
      <c r="GJ142" s="123"/>
      <c r="GT142" s="123"/>
      <c r="HD142" s="123"/>
      <c r="HN142" s="123"/>
      <c r="HX142" s="123"/>
    </row>
    <row xmlns:x14ac="http://schemas.microsoft.com/office/spreadsheetml/2009/9/ac" r="143" s="3" customFormat="true" x14ac:dyDescent="0.25">
      <c r="A143" s="390" t="str">
        <f ca="true">IF(ISBLANK('Data Summary'!A145),"",'Data Summary'!A145)</f>
        <v/>
      </c>
      <c r="B143" s="123"/>
      <c r="L143" s="123"/>
      <c r="V143" s="123"/>
      <c r="AF143" s="123"/>
      <c r="AP143" s="123"/>
      <c r="AZ143" s="123"/>
      <c r="BJ143" s="123"/>
      <c r="BT143" s="123"/>
      <c r="CD143" s="123"/>
      <c r="CN143" s="123"/>
      <c r="CX143" s="123"/>
      <c r="DH143" s="123"/>
      <c r="DR143" s="123"/>
      <c r="EB143" s="123"/>
      <c r="EL143" s="123"/>
      <c r="EV143" s="123"/>
      <c r="FF143" s="123"/>
      <c r="FP143" s="123"/>
      <c r="FZ143" s="123"/>
      <c r="GJ143" s="123"/>
      <c r="GT143" s="123"/>
      <c r="HD143" s="123"/>
      <c r="HN143" s="123"/>
      <c r="HX143" s="123"/>
    </row>
    <row xmlns:x14ac="http://schemas.microsoft.com/office/spreadsheetml/2009/9/ac" r="144" s="3" customFormat="true" x14ac:dyDescent="0.25">
      <c r="A144" s="390" t="str">
        <f ca="true">IF(ISBLANK('Data Summary'!A146),"",'Data Summary'!A146)</f>
        <v/>
      </c>
      <c r="B144" s="123"/>
      <c r="L144" s="123"/>
      <c r="V144" s="123"/>
      <c r="AF144" s="123"/>
      <c r="AP144" s="123"/>
      <c r="AZ144" s="123"/>
      <c r="BJ144" s="123"/>
      <c r="BT144" s="123"/>
      <c r="CD144" s="123"/>
      <c r="CN144" s="123"/>
      <c r="CX144" s="123"/>
      <c r="DH144" s="123"/>
      <c r="DR144" s="123"/>
      <c r="EB144" s="123"/>
      <c r="EL144" s="123"/>
      <c r="EV144" s="123"/>
      <c r="FF144" s="123"/>
      <c r="FP144" s="123"/>
      <c r="FZ144" s="123"/>
      <c r="GJ144" s="123"/>
      <c r="GT144" s="123"/>
      <c r="HD144" s="123"/>
      <c r="HN144" s="123"/>
      <c r="HX144" s="123"/>
    </row>
    <row xmlns:x14ac="http://schemas.microsoft.com/office/spreadsheetml/2009/9/ac" r="145" s="3" customFormat="true" x14ac:dyDescent="0.25">
      <c r="A145" s="390" t="str">
        <f ca="true">IF(ISBLANK('Data Summary'!A147),"",'Data Summary'!A147)</f>
        <v/>
      </c>
      <c r="B145" s="123"/>
      <c r="L145" s="123"/>
      <c r="V145" s="123"/>
      <c r="AF145" s="123"/>
      <c r="AP145" s="123"/>
      <c r="AZ145" s="123"/>
      <c r="BJ145" s="123"/>
      <c r="BT145" s="123"/>
      <c r="CD145" s="123"/>
      <c r="CN145" s="123"/>
      <c r="CX145" s="123"/>
      <c r="DH145" s="123"/>
      <c r="DR145" s="123"/>
      <c r="EB145" s="123"/>
      <c r="EL145" s="123"/>
      <c r="EV145" s="123"/>
      <c r="FF145" s="123"/>
      <c r="FP145" s="123"/>
      <c r="FZ145" s="123"/>
      <c r="GJ145" s="123"/>
      <c r="GT145" s="123"/>
      <c r="HD145" s="123"/>
      <c r="HN145" s="123"/>
      <c r="HX145" s="123"/>
    </row>
    <row xmlns:x14ac="http://schemas.microsoft.com/office/spreadsheetml/2009/9/ac" r="146" s="3" customFormat="true" x14ac:dyDescent="0.25">
      <c r="A146" s="390" t="str">
        <f ca="true">IF(ISBLANK('Data Summary'!A148),"",'Data Summary'!A148)</f>
        <v/>
      </c>
      <c r="B146" s="123"/>
      <c r="L146" s="123"/>
      <c r="V146" s="123"/>
      <c r="AF146" s="123"/>
      <c r="AP146" s="123"/>
      <c r="AZ146" s="123"/>
      <c r="BJ146" s="123"/>
      <c r="BT146" s="123"/>
      <c r="CD146" s="123"/>
      <c r="CN146" s="123"/>
      <c r="CX146" s="123"/>
      <c r="DH146" s="123"/>
      <c r="DR146" s="123"/>
      <c r="EB146" s="123"/>
      <c r="EL146" s="123"/>
      <c r="EV146" s="123"/>
      <c r="FF146" s="123"/>
      <c r="FP146" s="123"/>
      <c r="FZ146" s="123"/>
      <c r="GJ146" s="123"/>
      <c r="GT146" s="123"/>
      <c r="HD146" s="123"/>
      <c r="HN146" s="123"/>
      <c r="HX146" s="123"/>
    </row>
    <row xmlns:x14ac="http://schemas.microsoft.com/office/spreadsheetml/2009/9/ac" r="147" s="3" customFormat="true" x14ac:dyDescent="0.25">
      <c r="A147" s="390" t="str">
        <f ca="true">IF(ISBLANK('Data Summary'!A149),"",'Data Summary'!A149)</f>
        <v/>
      </c>
      <c r="B147" s="123"/>
      <c r="L147" s="123"/>
      <c r="V147" s="123"/>
      <c r="AF147" s="123"/>
      <c r="AP147" s="123"/>
      <c r="AZ147" s="123"/>
      <c r="BJ147" s="123"/>
      <c r="BT147" s="123"/>
      <c r="CD147" s="123"/>
      <c r="CN147" s="123"/>
      <c r="CX147" s="123"/>
      <c r="DH147" s="123"/>
      <c r="DR147" s="123"/>
      <c r="EB147" s="123"/>
      <c r="EL147" s="123"/>
      <c r="EV147" s="123"/>
      <c r="FF147" s="123"/>
      <c r="FP147" s="123"/>
      <c r="FZ147" s="123"/>
      <c r="GJ147" s="123"/>
      <c r="GT147" s="123"/>
      <c r="HD147" s="123"/>
      <c r="HN147" s="123"/>
      <c r="HX147" s="123"/>
    </row>
    <row xmlns:x14ac="http://schemas.microsoft.com/office/spreadsheetml/2009/9/ac" r="148" s="3" customFormat="true" x14ac:dyDescent="0.25">
      <c r="A148" s="390" t="str">
        <f ca="true">IF(ISBLANK('Data Summary'!A150),"",'Data Summary'!A150)</f>
        <v/>
      </c>
      <c r="B148" s="123"/>
      <c r="L148" s="123"/>
      <c r="V148" s="123"/>
      <c r="AF148" s="123"/>
      <c r="AP148" s="123"/>
      <c r="AZ148" s="123"/>
      <c r="BJ148" s="123"/>
      <c r="BT148" s="123"/>
      <c r="CD148" s="123"/>
      <c r="CN148" s="123"/>
      <c r="CX148" s="123"/>
      <c r="DH148" s="123"/>
      <c r="DR148" s="123"/>
      <c r="EB148" s="123"/>
      <c r="EL148" s="123"/>
      <c r="EV148" s="123"/>
      <c r="FF148" s="123"/>
      <c r="FP148" s="123"/>
      <c r="FZ148" s="123"/>
      <c r="GJ148" s="123"/>
      <c r="GT148" s="123"/>
      <c r="HD148" s="123"/>
      <c r="HN148" s="123"/>
      <c r="HX148" s="123"/>
    </row>
    <row xmlns:x14ac="http://schemas.microsoft.com/office/spreadsheetml/2009/9/ac" r="149" s="3" customFormat="true" x14ac:dyDescent="0.25">
      <c r="A149" s="390" t="str">
        <f ca="true">IF(ISBLANK('Data Summary'!A151),"",'Data Summary'!A151)</f>
        <v/>
      </c>
      <c r="B149" s="123"/>
      <c r="L149" s="123"/>
      <c r="V149" s="123"/>
      <c r="AF149" s="123"/>
      <c r="AP149" s="123"/>
      <c r="AZ149" s="123"/>
      <c r="BJ149" s="123"/>
      <c r="BT149" s="123"/>
      <c r="CD149" s="123"/>
      <c r="CN149" s="123"/>
      <c r="CX149" s="123"/>
      <c r="DH149" s="123"/>
      <c r="DR149" s="123"/>
      <c r="EB149" s="123"/>
      <c r="EL149" s="123"/>
      <c r="EV149" s="123"/>
      <c r="FF149" s="123"/>
      <c r="FP149" s="123"/>
      <c r="FZ149" s="123"/>
      <c r="GJ149" s="123"/>
      <c r="GT149" s="123"/>
      <c r="HD149" s="123"/>
      <c r="HN149" s="123"/>
      <c r="HX149" s="123"/>
    </row>
    <row xmlns:x14ac="http://schemas.microsoft.com/office/spreadsheetml/2009/9/ac" r="150" s="3" customFormat="true" x14ac:dyDescent="0.25">
      <c r="A150" s="390" t="str">
        <f ca="true">IF(ISBLANK('Data Summary'!A152),"",'Data Summary'!A152)</f>
        <v/>
      </c>
      <c r="B150" s="123"/>
      <c r="L150" s="123"/>
      <c r="V150" s="123"/>
      <c r="AF150" s="123"/>
      <c r="AP150" s="123"/>
      <c r="AZ150" s="123"/>
      <c r="BJ150" s="123"/>
      <c r="BT150" s="123"/>
      <c r="CD150" s="123"/>
      <c r="CN150" s="123"/>
      <c r="CX150" s="123"/>
      <c r="DH150" s="123"/>
      <c r="DR150" s="123"/>
      <c r="EB150" s="123"/>
      <c r="EL150" s="123"/>
      <c r="EV150" s="123"/>
      <c r="FF150" s="123"/>
      <c r="FP150" s="123"/>
      <c r="FZ150" s="123"/>
      <c r="GJ150" s="123"/>
      <c r="GT150" s="123"/>
      <c r="HD150" s="123"/>
      <c r="HN150" s="123"/>
      <c r="HX150" s="123"/>
    </row>
    <row xmlns:x14ac="http://schemas.microsoft.com/office/spreadsheetml/2009/9/ac" r="151" s="3" customFormat="true" x14ac:dyDescent="0.25">
      <c r="A151" s="390" t="str">
        <f ca="true">IF(ISBLANK('Data Summary'!A153),"",'Data Summary'!A153)</f>
        <v/>
      </c>
      <c r="B151" s="123"/>
      <c r="L151" s="123"/>
      <c r="V151" s="123"/>
      <c r="AF151" s="123"/>
      <c r="AP151" s="123"/>
      <c r="AZ151" s="123"/>
      <c r="BJ151" s="123"/>
      <c r="BT151" s="123"/>
      <c r="CD151" s="123"/>
      <c r="CN151" s="123"/>
      <c r="CX151" s="123"/>
      <c r="DH151" s="123"/>
      <c r="DR151" s="123"/>
      <c r="EB151" s="123"/>
      <c r="EL151" s="123"/>
      <c r="EV151" s="123"/>
      <c r="FF151" s="123"/>
      <c r="FP151" s="123"/>
      <c r="FZ151" s="123"/>
      <c r="GJ151" s="123"/>
      <c r="GT151" s="123"/>
      <c r="HD151" s="123"/>
      <c r="HN151" s="123"/>
      <c r="HX151" s="123"/>
    </row>
    <row xmlns:x14ac="http://schemas.microsoft.com/office/spreadsheetml/2009/9/ac" r="152" s="3" customFormat="true" x14ac:dyDescent="0.25">
      <c r="A152" s="386"/>
      <c r="B152" s="123"/>
      <c r="L152" s="123"/>
      <c r="V152" s="123"/>
      <c r="AF152" s="123"/>
      <c r="AP152" s="123"/>
      <c r="AZ152" s="123"/>
      <c r="BJ152" s="123"/>
      <c r="BT152" s="123"/>
      <c r="CD152" s="123"/>
      <c r="CN152" s="123"/>
      <c r="CX152" s="123"/>
      <c r="DH152" s="123"/>
      <c r="DR152" s="123"/>
      <c r="EB152" s="123"/>
      <c r="EL152" s="123"/>
      <c r="EV152" s="123"/>
      <c r="FF152" s="123"/>
      <c r="FP152" s="123"/>
      <c r="FZ152" s="123"/>
      <c r="GJ152" s="123"/>
      <c r="GT152" s="123"/>
      <c r="HD152" s="123"/>
      <c r="HN152" s="123"/>
      <c r="HX152" s="123"/>
    </row>
    <row xmlns:x14ac="http://schemas.microsoft.com/office/spreadsheetml/2009/9/ac" r="153" s="3" customFormat="true" x14ac:dyDescent="0.25">
      <c r="A153" s="386"/>
      <c r="B153" s="123"/>
      <c r="L153" s="123"/>
      <c r="V153" s="123"/>
      <c r="AF153" s="123"/>
      <c r="AP153" s="123"/>
      <c r="AZ153" s="123"/>
      <c r="BJ153" s="123"/>
      <c r="BT153" s="123"/>
      <c r="CD153" s="123"/>
      <c r="CN153" s="123"/>
      <c r="CX153" s="123"/>
      <c r="DH153" s="123"/>
      <c r="DR153" s="123"/>
      <c r="EB153" s="123"/>
      <c r="EL153" s="123"/>
      <c r="EV153" s="123"/>
      <c r="FF153" s="123"/>
      <c r="FP153" s="123"/>
      <c r="FZ153" s="123"/>
      <c r="GJ153" s="123"/>
      <c r="GT153" s="123"/>
      <c r="HD153" s="123"/>
      <c r="HN153" s="123"/>
      <c r="HX153" s="123"/>
    </row>
    <row xmlns:x14ac="http://schemas.microsoft.com/office/spreadsheetml/2009/9/ac" r="154" s="3" customFormat="true" x14ac:dyDescent="0.25">
      <c r="A154" s="386"/>
      <c r="B154" s="123"/>
      <c r="L154" s="123"/>
      <c r="V154" s="123"/>
      <c r="AF154" s="123"/>
      <c r="AP154" s="123"/>
      <c r="AZ154" s="123"/>
      <c r="BJ154" s="123"/>
      <c r="BT154" s="123"/>
      <c r="CD154" s="123"/>
      <c r="CN154" s="123"/>
      <c r="CX154" s="123"/>
      <c r="DH154" s="123"/>
      <c r="DR154" s="123"/>
      <c r="EB154" s="123"/>
      <c r="EL154" s="123"/>
      <c r="EV154" s="123"/>
      <c r="FF154" s="123"/>
      <c r="FP154" s="123"/>
      <c r="FZ154" s="123"/>
      <c r="GJ154" s="123"/>
      <c r="GT154" s="123"/>
      <c r="HD154" s="123"/>
      <c r="HN154" s="123"/>
      <c r="HX154" s="123"/>
    </row>
    <row xmlns:x14ac="http://schemas.microsoft.com/office/spreadsheetml/2009/9/ac" r="155" s="3" customFormat="true" x14ac:dyDescent="0.25">
      <c r="A155" s="386"/>
      <c r="B155" s="123"/>
      <c r="L155" s="123"/>
      <c r="V155" s="123"/>
      <c r="AF155" s="123"/>
      <c r="AP155" s="123"/>
      <c r="AZ155" s="123"/>
      <c r="BJ155" s="123"/>
      <c r="BT155" s="123"/>
      <c r="CD155" s="123"/>
      <c r="CN155" s="123"/>
      <c r="CX155" s="123"/>
      <c r="DH155" s="123"/>
      <c r="DR155" s="123"/>
      <c r="EB155" s="123"/>
      <c r="EL155" s="123"/>
      <c r="EV155" s="123"/>
      <c r="FF155" s="123"/>
      <c r="FP155" s="123"/>
      <c r="FZ155" s="123"/>
      <c r="GJ155" s="123"/>
      <c r="GT155" s="123"/>
      <c r="HD155" s="123"/>
      <c r="HN155" s="123"/>
      <c r="HX155" s="123"/>
    </row>
    <row xmlns:x14ac="http://schemas.microsoft.com/office/spreadsheetml/2009/9/ac" r="156" s="3" customFormat="true" x14ac:dyDescent="0.25">
      <c r="A156" s="386"/>
      <c r="B156" s="123"/>
      <c r="L156" s="123"/>
      <c r="V156" s="123"/>
      <c r="AF156" s="123"/>
      <c r="AP156" s="123"/>
      <c r="AZ156" s="123"/>
      <c r="BJ156" s="123"/>
      <c r="BT156" s="123"/>
      <c r="CD156" s="123"/>
      <c r="CN156" s="123"/>
      <c r="CX156" s="123"/>
      <c r="DH156" s="123"/>
      <c r="DR156" s="123"/>
      <c r="EB156" s="123"/>
      <c r="EL156" s="123"/>
      <c r="EV156" s="123"/>
      <c r="FF156" s="123"/>
      <c r="FP156" s="123"/>
      <c r="FZ156" s="123"/>
      <c r="GJ156" s="123"/>
      <c r="GT156" s="123"/>
      <c r="HD156" s="123"/>
      <c r="HN156" s="123"/>
      <c r="HX156" s="123"/>
    </row>
    <row xmlns:x14ac="http://schemas.microsoft.com/office/spreadsheetml/2009/9/ac" r="157" s="3" customFormat="true" x14ac:dyDescent="0.25">
      <c r="A157" s="386"/>
      <c r="B157" s="123"/>
      <c r="L157" s="123"/>
      <c r="V157" s="123"/>
      <c r="AF157" s="123"/>
      <c r="AP157" s="123"/>
      <c r="AZ157" s="123"/>
      <c r="BJ157" s="123"/>
      <c r="BT157" s="123"/>
      <c r="CD157" s="123"/>
      <c r="CN157" s="123"/>
      <c r="CX157" s="123"/>
      <c r="DH157" s="123"/>
      <c r="DR157" s="123"/>
      <c r="EB157" s="123"/>
      <c r="EL157" s="123"/>
      <c r="EV157" s="123"/>
      <c r="FF157" s="123"/>
      <c r="FP157" s="123"/>
      <c r="FZ157" s="123"/>
      <c r="GJ157" s="123"/>
      <c r="GT157" s="123"/>
      <c r="HD157" s="123"/>
      <c r="HN157" s="123"/>
      <c r="HX157" s="123"/>
    </row>
    <row xmlns:x14ac="http://schemas.microsoft.com/office/spreadsheetml/2009/9/ac" r="158" s="3" customFormat="true" x14ac:dyDescent="0.25">
      <c r="A158" s="386"/>
      <c r="B158" s="123"/>
      <c r="L158" s="123"/>
      <c r="V158" s="123"/>
      <c r="AF158" s="123"/>
      <c r="AP158" s="123"/>
      <c r="AZ158" s="123"/>
      <c r="BJ158" s="123"/>
      <c r="BT158" s="123"/>
      <c r="CD158" s="123"/>
      <c r="CN158" s="123"/>
      <c r="CX158" s="123"/>
      <c r="DH158" s="123"/>
      <c r="DR158" s="123"/>
      <c r="EB158" s="123"/>
      <c r="EL158" s="123"/>
      <c r="EV158" s="123"/>
      <c r="FF158" s="123"/>
      <c r="FP158" s="123"/>
      <c r="FZ158" s="123"/>
      <c r="GJ158" s="123"/>
      <c r="GT158" s="123"/>
      <c r="HD158" s="123"/>
      <c r="HN158" s="123"/>
      <c r="HX158" s="123"/>
    </row>
    <row xmlns:x14ac="http://schemas.microsoft.com/office/spreadsheetml/2009/9/ac" r="159" s="3" customFormat="true" x14ac:dyDescent="0.25">
      <c r="A159" s="386"/>
      <c r="B159" s="123"/>
      <c r="L159" s="123"/>
      <c r="V159" s="123"/>
      <c r="AF159" s="123"/>
      <c r="AP159" s="123"/>
      <c r="AZ159" s="123"/>
      <c r="BJ159" s="123"/>
      <c r="BT159" s="123"/>
      <c r="CD159" s="123"/>
      <c r="CN159" s="123"/>
      <c r="CX159" s="123"/>
      <c r="DH159" s="123"/>
      <c r="DR159" s="123"/>
      <c r="EB159" s="123"/>
      <c r="EL159" s="123"/>
      <c r="EV159" s="123"/>
      <c r="FF159" s="123"/>
      <c r="FP159" s="123"/>
      <c r="FZ159" s="123"/>
      <c r="GJ159" s="123"/>
      <c r="GT159" s="123"/>
      <c r="HD159" s="123"/>
      <c r="HN159" s="123"/>
      <c r="HX159" s="123"/>
    </row>
    <row xmlns:x14ac="http://schemas.microsoft.com/office/spreadsheetml/2009/9/ac" r="160" s="3" customFormat="true" x14ac:dyDescent="0.25">
      <c r="A160" s="386"/>
      <c r="B160" s="123"/>
      <c r="L160" s="123"/>
      <c r="V160" s="123"/>
      <c r="AF160" s="123"/>
      <c r="AP160" s="123"/>
      <c r="AZ160" s="123"/>
      <c r="BJ160" s="123"/>
      <c r="BT160" s="123"/>
      <c r="CD160" s="123"/>
      <c r="CN160" s="123"/>
      <c r="CX160" s="123"/>
      <c r="DH160" s="123"/>
      <c r="DR160" s="123"/>
      <c r="EB160" s="123"/>
      <c r="EL160" s="123"/>
      <c r="EV160" s="123"/>
      <c r="FF160" s="123"/>
      <c r="FP160" s="123"/>
      <c r="FZ160" s="123"/>
      <c r="GJ160" s="123"/>
      <c r="GT160" s="123"/>
      <c r="HD160" s="123"/>
      <c r="HN160" s="123"/>
      <c r="HX160" s="123"/>
    </row>
    <row xmlns:x14ac="http://schemas.microsoft.com/office/spreadsheetml/2009/9/ac" r="161" s="3" customFormat="true" x14ac:dyDescent="0.25">
      <c r="A161" s="386"/>
      <c r="B161" s="123"/>
      <c r="L161" s="123"/>
      <c r="V161" s="123"/>
      <c r="AF161" s="123"/>
      <c r="AP161" s="123"/>
      <c r="AZ161" s="123"/>
      <c r="BJ161" s="123"/>
      <c r="BT161" s="123"/>
      <c r="CD161" s="123"/>
      <c r="CN161" s="123"/>
      <c r="CX161" s="123"/>
      <c r="DH161" s="123"/>
      <c r="DR161" s="123"/>
      <c r="EB161" s="123"/>
      <c r="EL161" s="123"/>
      <c r="EV161" s="123"/>
      <c r="FF161" s="123"/>
      <c r="FP161" s="123"/>
      <c r="FZ161" s="123"/>
      <c r="GJ161" s="123"/>
      <c r="GT161" s="123"/>
      <c r="HD161" s="123"/>
      <c r="HN161" s="123"/>
      <c r="HX161" s="123"/>
    </row>
    <row xmlns:x14ac="http://schemas.microsoft.com/office/spreadsheetml/2009/9/ac" r="162" s="3" customFormat="true" x14ac:dyDescent="0.25">
      <c r="A162" s="386"/>
      <c r="B162" s="123"/>
      <c r="L162" s="123"/>
      <c r="V162" s="123"/>
      <c r="AF162" s="123"/>
      <c r="AP162" s="123"/>
      <c r="AZ162" s="123"/>
      <c r="BJ162" s="123"/>
      <c r="BT162" s="123"/>
      <c r="CD162" s="123"/>
      <c r="CN162" s="123"/>
      <c r="CX162" s="123"/>
      <c r="DH162" s="123"/>
      <c r="DR162" s="123"/>
      <c r="EB162" s="123"/>
      <c r="EL162" s="123"/>
      <c r="EV162" s="123"/>
      <c r="FF162" s="123"/>
      <c r="FP162" s="123"/>
      <c r="FZ162" s="123"/>
      <c r="GJ162" s="123"/>
      <c r="GT162" s="123"/>
      <c r="HD162" s="123"/>
      <c r="HN162" s="123"/>
      <c r="HX162" s="123"/>
    </row>
    <row xmlns:x14ac="http://schemas.microsoft.com/office/spreadsheetml/2009/9/ac" r="163" s="3" customFormat="true" x14ac:dyDescent="0.25">
      <c r="A163" s="386"/>
      <c r="B163" s="123"/>
      <c r="L163" s="123"/>
      <c r="V163" s="123"/>
      <c r="AF163" s="123"/>
      <c r="AP163" s="123"/>
      <c r="AZ163" s="123"/>
      <c r="BJ163" s="123"/>
      <c r="BT163" s="123"/>
      <c r="CD163" s="123"/>
      <c r="CN163" s="123"/>
      <c r="CX163" s="123"/>
      <c r="DH163" s="123"/>
      <c r="DR163" s="123"/>
      <c r="EB163" s="123"/>
      <c r="EL163" s="123"/>
      <c r="EV163" s="123"/>
      <c r="FF163" s="123"/>
      <c r="FP163" s="123"/>
      <c r="FZ163" s="123"/>
      <c r="GJ163" s="123"/>
      <c r="GT163" s="123"/>
      <c r="HD163" s="123"/>
      <c r="HN163" s="123"/>
      <c r="HX163" s="123"/>
    </row>
    <row xmlns:x14ac="http://schemas.microsoft.com/office/spreadsheetml/2009/9/ac" r="164" s="3" customFormat="true" x14ac:dyDescent="0.25">
      <c r="A164" s="386"/>
      <c r="B164" s="123"/>
      <c r="L164" s="123"/>
      <c r="V164" s="123"/>
      <c r="AF164" s="123"/>
      <c r="AP164" s="123"/>
      <c r="AZ164" s="123"/>
      <c r="BJ164" s="123"/>
      <c r="BT164" s="123"/>
      <c r="CD164" s="123"/>
      <c r="CN164" s="123"/>
      <c r="CX164" s="123"/>
      <c r="DH164" s="123"/>
      <c r="DR164" s="123"/>
      <c r="EB164" s="123"/>
      <c r="EL164" s="123"/>
      <c r="EV164" s="123"/>
      <c r="FF164" s="123"/>
      <c r="FP164" s="123"/>
      <c r="FZ164" s="123"/>
      <c r="GJ164" s="123"/>
      <c r="GT164" s="123"/>
      <c r="HD164" s="123"/>
      <c r="HN164" s="123"/>
      <c r="HX164" s="123"/>
    </row>
    <row xmlns:x14ac="http://schemas.microsoft.com/office/spreadsheetml/2009/9/ac" r="165" s="3" customFormat="true" x14ac:dyDescent="0.25">
      <c r="A165" s="386"/>
      <c r="B165" s="123"/>
      <c r="L165" s="123"/>
      <c r="V165" s="123"/>
      <c r="AF165" s="123"/>
      <c r="AP165" s="123"/>
      <c r="AZ165" s="123"/>
      <c r="BJ165" s="123"/>
      <c r="BT165" s="123"/>
      <c r="CD165" s="123"/>
      <c r="CN165" s="123"/>
      <c r="CX165" s="123"/>
      <c r="DH165" s="123"/>
      <c r="DR165" s="123"/>
      <c r="EB165" s="123"/>
      <c r="EL165" s="123"/>
      <c r="EV165" s="123"/>
      <c r="FF165" s="123"/>
      <c r="FP165" s="123"/>
      <c r="FZ165" s="123"/>
      <c r="GJ165" s="123"/>
      <c r="GT165" s="123"/>
      <c r="HD165" s="123"/>
      <c r="HN165" s="123"/>
      <c r="HX165" s="123"/>
    </row>
    <row xmlns:x14ac="http://schemas.microsoft.com/office/spreadsheetml/2009/9/ac" r="166" s="3" customFormat="true" x14ac:dyDescent="0.25">
      <c r="A166" s="386"/>
      <c r="B166" s="123"/>
      <c r="L166" s="123"/>
      <c r="V166" s="123"/>
      <c r="AF166" s="123"/>
      <c r="AP166" s="123"/>
      <c r="AZ166" s="123"/>
      <c r="BJ166" s="123"/>
      <c r="BT166" s="123"/>
      <c r="CD166" s="123"/>
      <c r="CN166" s="123"/>
      <c r="CX166" s="123"/>
      <c r="DH166" s="123"/>
      <c r="DR166" s="123"/>
      <c r="EB166" s="123"/>
      <c r="EL166" s="123"/>
      <c r="EV166" s="123"/>
      <c r="FF166" s="123"/>
      <c r="FP166" s="123"/>
      <c r="FZ166" s="123"/>
      <c r="GJ166" s="123"/>
      <c r="GT166" s="123"/>
      <c r="HD166" s="123"/>
      <c r="HN166" s="123"/>
      <c r="HX166" s="123"/>
    </row>
    <row xmlns:x14ac="http://schemas.microsoft.com/office/spreadsheetml/2009/9/ac" r="167" s="3" customFormat="true" x14ac:dyDescent="0.25">
      <c r="A167" s="386"/>
      <c r="B167" s="123"/>
      <c r="L167" s="123"/>
      <c r="V167" s="123"/>
      <c r="AF167" s="123"/>
      <c r="AP167" s="123"/>
      <c r="AZ167" s="123"/>
      <c r="BJ167" s="123"/>
      <c r="BT167" s="123"/>
      <c r="CD167" s="123"/>
      <c r="CN167" s="123"/>
      <c r="CX167" s="123"/>
      <c r="DH167" s="123"/>
      <c r="DR167" s="123"/>
      <c r="EB167" s="123"/>
      <c r="EL167" s="123"/>
      <c r="EV167" s="123"/>
      <c r="FF167" s="123"/>
      <c r="FP167" s="123"/>
      <c r="FZ167" s="123"/>
      <c r="GJ167" s="123"/>
      <c r="GT167" s="123"/>
      <c r="HD167" s="123"/>
      <c r="HN167" s="123"/>
      <c r="HX167" s="123"/>
    </row>
    <row xmlns:x14ac="http://schemas.microsoft.com/office/spreadsheetml/2009/9/ac" r="168" s="3" customFormat="true" x14ac:dyDescent="0.25">
      <c r="A168" s="386"/>
      <c r="B168" s="123"/>
      <c r="L168" s="123"/>
      <c r="V168" s="123"/>
      <c r="AF168" s="123"/>
      <c r="AP168" s="123"/>
      <c r="AZ168" s="123"/>
      <c r="BJ168" s="123"/>
      <c r="BT168" s="123"/>
      <c r="CD168" s="123"/>
      <c r="CN168" s="123"/>
      <c r="CX168" s="123"/>
      <c r="DH168" s="123"/>
      <c r="DR168" s="123"/>
      <c r="EB168" s="123"/>
      <c r="EL168" s="123"/>
      <c r="EV168" s="123"/>
      <c r="FF168" s="123"/>
      <c r="FP168" s="123"/>
      <c r="FZ168" s="123"/>
      <c r="GJ168" s="123"/>
      <c r="GT168" s="123"/>
      <c r="HD168" s="123"/>
      <c r="HN168" s="123"/>
      <c r="HX168" s="123"/>
    </row>
    <row xmlns:x14ac="http://schemas.microsoft.com/office/spreadsheetml/2009/9/ac" r="169" s="3" customFormat="true" x14ac:dyDescent="0.25">
      <c r="A169" s="386"/>
      <c r="B169" s="123"/>
      <c r="L169" s="123"/>
      <c r="V169" s="123"/>
      <c r="AF169" s="123"/>
      <c r="AP169" s="123"/>
      <c r="AZ169" s="123"/>
      <c r="BJ169" s="123"/>
      <c r="BT169" s="123"/>
      <c r="CD169" s="123"/>
      <c r="CN169" s="123"/>
      <c r="CX169" s="123"/>
      <c r="DH169" s="123"/>
      <c r="DR169" s="123"/>
      <c r="EB169" s="123"/>
      <c r="EL169" s="123"/>
      <c r="EV169" s="123"/>
      <c r="FF169" s="123"/>
      <c r="FP169" s="123"/>
      <c r="FZ169" s="123"/>
      <c r="GJ169" s="123"/>
      <c r="GT169" s="123"/>
      <c r="HD169" s="123"/>
      <c r="HN169" s="123"/>
      <c r="HX169" s="123"/>
    </row>
    <row xmlns:x14ac="http://schemas.microsoft.com/office/spreadsheetml/2009/9/ac" r="170" s="3" customFormat="true" x14ac:dyDescent="0.25">
      <c r="A170" s="386"/>
      <c r="B170" s="123"/>
      <c r="L170" s="123"/>
      <c r="V170" s="123"/>
      <c r="AF170" s="123"/>
      <c r="AP170" s="123"/>
      <c r="AZ170" s="123"/>
      <c r="BJ170" s="123"/>
      <c r="BT170" s="123"/>
      <c r="CD170" s="123"/>
      <c r="CN170" s="123"/>
      <c r="CX170" s="123"/>
      <c r="DH170" s="123"/>
      <c r="DR170" s="123"/>
      <c r="EB170" s="123"/>
      <c r="EL170" s="123"/>
      <c r="EV170" s="123"/>
      <c r="FF170" s="123"/>
      <c r="FP170" s="123"/>
      <c r="FZ170" s="123"/>
      <c r="GJ170" s="123"/>
      <c r="GT170" s="123"/>
      <c r="HD170" s="123"/>
      <c r="HN170" s="123"/>
      <c r="HX170" s="123"/>
    </row>
    <row xmlns:x14ac="http://schemas.microsoft.com/office/spreadsheetml/2009/9/ac" r="171" s="3" customFormat="true" x14ac:dyDescent="0.25">
      <c r="A171" s="386"/>
      <c r="B171" s="123"/>
      <c r="L171" s="123"/>
      <c r="V171" s="123"/>
      <c r="AF171" s="123"/>
      <c r="AP171" s="123"/>
      <c r="AZ171" s="123"/>
      <c r="BJ171" s="123"/>
      <c r="BT171" s="123"/>
      <c r="CD171" s="123"/>
      <c r="CN171" s="123"/>
      <c r="CX171" s="123"/>
      <c r="DH171" s="123"/>
      <c r="DR171" s="123"/>
      <c r="EB171" s="123"/>
      <c r="EL171" s="123"/>
      <c r="EV171" s="123"/>
      <c r="FF171" s="123"/>
      <c r="FP171" s="123"/>
      <c r="FZ171" s="123"/>
      <c r="GJ171" s="123"/>
      <c r="GT171" s="123"/>
      <c r="HD171" s="123"/>
      <c r="HN171" s="123"/>
      <c r="HX171" s="123"/>
    </row>
    <row xmlns:x14ac="http://schemas.microsoft.com/office/spreadsheetml/2009/9/ac" r="172" s="3" customFormat="true" x14ac:dyDescent="0.25">
      <c r="A172" s="386"/>
      <c r="B172" s="123"/>
      <c r="L172" s="123"/>
      <c r="V172" s="123"/>
      <c r="AF172" s="123"/>
      <c r="AP172" s="123"/>
      <c r="AZ172" s="123"/>
      <c r="BJ172" s="123"/>
      <c r="BT172" s="123"/>
      <c r="CD172" s="123"/>
      <c r="CN172" s="123"/>
      <c r="CX172" s="123"/>
      <c r="DH172" s="123"/>
      <c r="DR172" s="123"/>
      <c r="EB172" s="123"/>
      <c r="EL172" s="123"/>
      <c r="EV172" s="123"/>
      <c r="FF172" s="123"/>
      <c r="FP172" s="123"/>
      <c r="FZ172" s="123"/>
      <c r="GJ172" s="123"/>
      <c r="GT172" s="123"/>
      <c r="HD172" s="123"/>
      <c r="HN172" s="123"/>
      <c r="HX172" s="123"/>
    </row>
    <row xmlns:x14ac="http://schemas.microsoft.com/office/spreadsheetml/2009/9/ac" r="173" s="3" customFormat="true" x14ac:dyDescent="0.25">
      <c r="A173" s="386"/>
      <c r="B173" s="123"/>
      <c r="L173" s="123"/>
      <c r="V173" s="123"/>
      <c r="AF173" s="123"/>
      <c r="AP173" s="123"/>
      <c r="AZ173" s="123"/>
      <c r="BJ173" s="123"/>
      <c r="BT173" s="123"/>
      <c r="CD173" s="123"/>
      <c r="CN173" s="123"/>
      <c r="CX173" s="123"/>
      <c r="DH173" s="123"/>
      <c r="DR173" s="123"/>
      <c r="EB173" s="123"/>
      <c r="EL173" s="123"/>
      <c r="EV173" s="123"/>
      <c r="FF173" s="123"/>
      <c r="FP173" s="123"/>
      <c r="FZ173" s="123"/>
      <c r="GJ173" s="123"/>
      <c r="GT173" s="123"/>
      <c r="HD173" s="123"/>
      <c r="HN173" s="123"/>
      <c r="HX173" s="123"/>
    </row>
    <row xmlns:x14ac="http://schemas.microsoft.com/office/spreadsheetml/2009/9/ac" r="174" s="3" customFormat="true" x14ac:dyDescent="0.25">
      <c r="A174" s="386"/>
      <c r="B174" s="123"/>
      <c r="L174" s="123"/>
      <c r="V174" s="123"/>
      <c r="AF174" s="123"/>
      <c r="AP174" s="123"/>
      <c r="AZ174" s="123"/>
      <c r="BJ174" s="123"/>
      <c r="BT174" s="123"/>
      <c r="CD174" s="123"/>
      <c r="CN174" s="123"/>
      <c r="CX174" s="123"/>
      <c r="DH174" s="123"/>
      <c r="DR174" s="123"/>
      <c r="EB174" s="123"/>
      <c r="EL174" s="123"/>
      <c r="EV174" s="123"/>
      <c r="FF174" s="123"/>
      <c r="FP174" s="123"/>
      <c r="FZ174" s="123"/>
      <c r="GJ174" s="123"/>
      <c r="GT174" s="123"/>
      <c r="HD174" s="123"/>
      <c r="HN174" s="123"/>
      <c r="HX174" s="123"/>
    </row>
    <row xmlns:x14ac="http://schemas.microsoft.com/office/spreadsheetml/2009/9/ac" r="175" s="3" customFormat="true" x14ac:dyDescent="0.25">
      <c r="A175" s="386"/>
      <c r="B175" s="123"/>
      <c r="L175" s="123"/>
      <c r="V175" s="123"/>
      <c r="AF175" s="123"/>
      <c r="AP175" s="123"/>
      <c r="AZ175" s="123"/>
      <c r="BJ175" s="123"/>
      <c r="BT175" s="123"/>
      <c r="CD175" s="123"/>
      <c r="CN175" s="123"/>
      <c r="CX175" s="123"/>
      <c r="DH175" s="123"/>
      <c r="DR175" s="123"/>
      <c r="EB175" s="123"/>
      <c r="EL175" s="123"/>
      <c r="EV175" s="123"/>
      <c r="FF175" s="123"/>
      <c r="FP175" s="123"/>
      <c r="FZ175" s="123"/>
      <c r="GJ175" s="123"/>
      <c r="GT175" s="123"/>
      <c r="HD175" s="123"/>
      <c r="HN175" s="123"/>
      <c r="HX175" s="123"/>
    </row>
    <row xmlns:x14ac="http://schemas.microsoft.com/office/spreadsheetml/2009/9/ac" r="176" s="3" customFormat="true" x14ac:dyDescent="0.25">
      <c r="A176" s="386"/>
      <c r="B176" s="123"/>
      <c r="L176" s="123"/>
      <c r="V176" s="123"/>
      <c r="AF176" s="123"/>
      <c r="AP176" s="123"/>
      <c r="AZ176" s="123"/>
      <c r="BJ176" s="123"/>
      <c r="BT176" s="123"/>
      <c r="CD176" s="123"/>
      <c r="CN176" s="123"/>
      <c r="CX176" s="123"/>
      <c r="DH176" s="123"/>
      <c r="DR176" s="123"/>
      <c r="EB176" s="123"/>
      <c r="EL176" s="123"/>
      <c r="EV176" s="123"/>
      <c r="FF176" s="123"/>
      <c r="FP176" s="123"/>
      <c r="FZ176" s="123"/>
      <c r="GJ176" s="123"/>
      <c r="GT176" s="123"/>
      <c r="HD176" s="123"/>
      <c r="HN176" s="123"/>
      <c r="HX176" s="123"/>
    </row>
    <row xmlns:x14ac="http://schemas.microsoft.com/office/spreadsheetml/2009/9/ac" r="177" s="3" customFormat="true" x14ac:dyDescent="0.25">
      <c r="A177" s="386"/>
      <c r="B177" s="123"/>
      <c r="L177" s="123"/>
      <c r="V177" s="123"/>
      <c r="AF177" s="123"/>
      <c r="AP177" s="123"/>
      <c r="AZ177" s="123"/>
      <c r="BJ177" s="123"/>
      <c r="BT177" s="123"/>
      <c r="CD177" s="123"/>
      <c r="CN177" s="123"/>
      <c r="CX177" s="123"/>
      <c r="DH177" s="123"/>
      <c r="DR177" s="123"/>
      <c r="EB177" s="123"/>
      <c r="EL177" s="123"/>
      <c r="EV177" s="123"/>
      <c r="FF177" s="123"/>
      <c r="FP177" s="123"/>
      <c r="FZ177" s="123"/>
      <c r="GJ177" s="123"/>
      <c r="GT177" s="123"/>
      <c r="HD177" s="123"/>
      <c r="HN177" s="123"/>
      <c r="HX177" s="123"/>
    </row>
    <row xmlns:x14ac="http://schemas.microsoft.com/office/spreadsheetml/2009/9/ac" r="178" s="3" customFormat="true" x14ac:dyDescent="0.25">
      <c r="A178" s="386"/>
      <c r="B178" s="123"/>
      <c r="L178" s="123"/>
      <c r="V178" s="123"/>
      <c r="AF178" s="123"/>
      <c r="AP178" s="123"/>
      <c r="AZ178" s="123"/>
      <c r="BJ178" s="123"/>
      <c r="BT178" s="123"/>
      <c r="CD178" s="123"/>
      <c r="CN178" s="123"/>
      <c r="CX178" s="123"/>
      <c r="DH178" s="123"/>
      <c r="DR178" s="123"/>
      <c r="EB178" s="123"/>
      <c r="EL178" s="123"/>
      <c r="EV178" s="123"/>
      <c r="FF178" s="123"/>
      <c r="FP178" s="123"/>
      <c r="FZ178" s="123"/>
      <c r="GJ178" s="123"/>
      <c r="GT178" s="123"/>
      <c r="HD178" s="123"/>
      <c r="HN178" s="123"/>
      <c r="HX178" s="123"/>
    </row>
    <row xmlns:x14ac="http://schemas.microsoft.com/office/spreadsheetml/2009/9/ac" r="179" s="3" customFormat="true" x14ac:dyDescent="0.25">
      <c r="A179" s="386"/>
      <c r="B179" s="123"/>
      <c r="L179" s="123"/>
      <c r="V179" s="123"/>
      <c r="AF179" s="123"/>
      <c r="AP179" s="123"/>
      <c r="AZ179" s="123"/>
      <c r="BJ179" s="123"/>
      <c r="BT179" s="123"/>
      <c r="CD179" s="123"/>
      <c r="CN179" s="123"/>
      <c r="CX179" s="123"/>
      <c r="DH179" s="123"/>
      <c r="DR179" s="123"/>
      <c r="EB179" s="123"/>
      <c r="EL179" s="123"/>
      <c r="EV179" s="123"/>
      <c r="FF179" s="123"/>
      <c r="FP179" s="123"/>
      <c r="FZ179" s="123"/>
      <c r="GJ179" s="123"/>
      <c r="GT179" s="123"/>
      <c r="HD179" s="123"/>
      <c r="HN179" s="123"/>
      <c r="HX179" s="123"/>
    </row>
    <row xmlns:x14ac="http://schemas.microsoft.com/office/spreadsheetml/2009/9/ac" r="180" s="3" customFormat="true" x14ac:dyDescent="0.25">
      <c r="A180" s="386"/>
      <c r="B180" s="123"/>
      <c r="L180" s="123"/>
      <c r="V180" s="123"/>
      <c r="AF180" s="123"/>
      <c r="AP180" s="123"/>
      <c r="AZ180" s="123"/>
      <c r="BJ180" s="123"/>
      <c r="BT180" s="123"/>
      <c r="CD180" s="123"/>
      <c r="CN180" s="123"/>
      <c r="CX180" s="123"/>
      <c r="DH180" s="123"/>
      <c r="DR180" s="123"/>
      <c r="EB180" s="123"/>
      <c r="EL180" s="123"/>
      <c r="EV180" s="123"/>
      <c r="FF180" s="123"/>
      <c r="FP180" s="123"/>
      <c r="FZ180" s="123"/>
      <c r="GJ180" s="123"/>
      <c r="GT180" s="123"/>
      <c r="HD180" s="123"/>
      <c r="HN180" s="123"/>
      <c r="HX180" s="123"/>
    </row>
    <row xmlns:x14ac="http://schemas.microsoft.com/office/spreadsheetml/2009/9/ac" r="181" s="3" customFormat="true" x14ac:dyDescent="0.25">
      <c r="A181" s="386"/>
      <c r="B181" s="123"/>
      <c r="L181" s="123"/>
      <c r="V181" s="123"/>
      <c r="AF181" s="123"/>
      <c r="AP181" s="123"/>
      <c r="AZ181" s="123"/>
      <c r="BJ181" s="123"/>
      <c r="BT181" s="123"/>
      <c r="CD181" s="123"/>
      <c r="CN181" s="123"/>
      <c r="CX181" s="123"/>
      <c r="DH181" s="123"/>
      <c r="DR181" s="123"/>
      <c r="EB181" s="123"/>
      <c r="EL181" s="123"/>
      <c r="EV181" s="123"/>
      <c r="FF181" s="123"/>
      <c r="FP181" s="123"/>
      <c r="FZ181" s="123"/>
      <c r="GJ181" s="123"/>
      <c r="GT181" s="123"/>
      <c r="HD181" s="123"/>
      <c r="HN181" s="123"/>
      <c r="HX181" s="123"/>
    </row>
    <row xmlns:x14ac="http://schemas.microsoft.com/office/spreadsheetml/2009/9/ac" r="182" s="3" customFormat="true" x14ac:dyDescent="0.25">
      <c r="A182" s="386"/>
      <c r="B182" s="123"/>
      <c r="L182" s="123"/>
      <c r="V182" s="123"/>
      <c r="AF182" s="123"/>
      <c r="AP182" s="123"/>
      <c r="AZ182" s="123"/>
      <c r="BJ182" s="123"/>
      <c r="BT182" s="123"/>
      <c r="CD182" s="123"/>
      <c r="CN182" s="123"/>
      <c r="CX182" s="123"/>
      <c r="DH182" s="123"/>
      <c r="DR182" s="123"/>
      <c r="EB182" s="123"/>
      <c r="EL182" s="123"/>
      <c r="EV182" s="123"/>
      <c r="FF182" s="123"/>
      <c r="FP182" s="123"/>
      <c r="FZ182" s="123"/>
      <c r="GJ182" s="123"/>
      <c r="GT182" s="123"/>
      <c r="HD182" s="123"/>
      <c r="HN182" s="123"/>
      <c r="HX182" s="123"/>
    </row>
    <row xmlns:x14ac="http://schemas.microsoft.com/office/spreadsheetml/2009/9/ac" r="183" s="3" customFormat="true" x14ac:dyDescent="0.25">
      <c r="A183" s="386"/>
      <c r="B183" s="123"/>
      <c r="L183" s="123"/>
      <c r="V183" s="123"/>
      <c r="AF183" s="123"/>
      <c r="AP183" s="123"/>
      <c r="AZ183" s="123"/>
      <c r="BJ183" s="123"/>
      <c r="BT183" s="123"/>
      <c r="CD183" s="123"/>
      <c r="CN183" s="123"/>
      <c r="CX183" s="123"/>
      <c r="DH183" s="123"/>
      <c r="DR183" s="123"/>
      <c r="EB183" s="123"/>
      <c r="EL183" s="123"/>
      <c r="EV183" s="123"/>
      <c r="FF183" s="123"/>
      <c r="FP183" s="123"/>
      <c r="FZ183" s="123"/>
      <c r="GJ183" s="123"/>
      <c r="GT183" s="123"/>
      <c r="HD183" s="123"/>
      <c r="HN183" s="123"/>
      <c r="HX183" s="123"/>
    </row>
    <row xmlns:x14ac="http://schemas.microsoft.com/office/spreadsheetml/2009/9/ac" r="184" s="3" customFormat="true" x14ac:dyDescent="0.25">
      <c r="A184" s="386"/>
      <c r="B184" s="123"/>
      <c r="L184" s="123"/>
      <c r="V184" s="123"/>
      <c r="AF184" s="123"/>
      <c r="AP184" s="123"/>
      <c r="AZ184" s="123"/>
      <c r="BJ184" s="123"/>
      <c r="BT184" s="123"/>
      <c r="CD184" s="123"/>
      <c r="CN184" s="123"/>
      <c r="CX184" s="123"/>
      <c r="DH184" s="123"/>
      <c r="DR184" s="123"/>
      <c r="EB184" s="123"/>
      <c r="EL184" s="123"/>
      <c r="EV184" s="123"/>
      <c r="FF184" s="123"/>
      <c r="FP184" s="123"/>
      <c r="FZ184" s="123"/>
      <c r="GJ184" s="123"/>
      <c r="GT184" s="123"/>
      <c r="HD184" s="123"/>
      <c r="HN184" s="123"/>
      <c r="HX184" s="123"/>
    </row>
    <row xmlns:x14ac="http://schemas.microsoft.com/office/spreadsheetml/2009/9/ac" r="185" s="3" customFormat="true" x14ac:dyDescent="0.25">
      <c r="A185" s="386"/>
      <c r="B185" s="123"/>
      <c r="L185" s="123"/>
      <c r="V185" s="123"/>
      <c r="AF185" s="123"/>
      <c r="AP185" s="123"/>
      <c r="AZ185" s="123"/>
      <c r="BJ185" s="123"/>
      <c r="BT185" s="123"/>
      <c r="CD185" s="123"/>
      <c r="CN185" s="123"/>
      <c r="CX185" s="123"/>
      <c r="DH185" s="123"/>
      <c r="DR185" s="123"/>
      <c r="EB185" s="123"/>
      <c r="EL185" s="123"/>
      <c r="EV185" s="123"/>
      <c r="FF185" s="123"/>
      <c r="FP185" s="123"/>
      <c r="FZ185" s="123"/>
      <c r="GJ185" s="123"/>
      <c r="GT185" s="123"/>
      <c r="HD185" s="123"/>
      <c r="HN185" s="123"/>
      <c r="HX185" s="123"/>
    </row>
    <row xmlns:x14ac="http://schemas.microsoft.com/office/spreadsheetml/2009/9/ac" r="186" s="3" customFormat="true" x14ac:dyDescent="0.25">
      <c r="A186" s="386"/>
      <c r="B186" s="123"/>
      <c r="L186" s="123"/>
      <c r="V186" s="123"/>
      <c r="AF186" s="123"/>
      <c r="AP186" s="123"/>
      <c r="AZ186" s="123"/>
      <c r="BJ186" s="123"/>
      <c r="BT186" s="123"/>
      <c r="CD186" s="123"/>
      <c r="CN186" s="123"/>
      <c r="CX186" s="123"/>
      <c r="DH186" s="123"/>
      <c r="DR186" s="123"/>
      <c r="EB186" s="123"/>
      <c r="EL186" s="123"/>
      <c r="EV186" s="123"/>
      <c r="FF186" s="123"/>
      <c r="FP186" s="123"/>
      <c r="FZ186" s="123"/>
      <c r="GJ186" s="123"/>
      <c r="GT186" s="123"/>
      <c r="HD186" s="123"/>
      <c r="HN186" s="123"/>
      <c r="HX186" s="123"/>
    </row>
    <row xmlns:x14ac="http://schemas.microsoft.com/office/spreadsheetml/2009/9/ac" r="187" s="3" customFormat="true" x14ac:dyDescent="0.25">
      <c r="A187" s="386"/>
      <c r="B187" s="123"/>
      <c r="L187" s="123"/>
      <c r="V187" s="123"/>
      <c r="AF187" s="123"/>
      <c r="AP187" s="123"/>
      <c r="AZ187" s="123"/>
      <c r="BJ187" s="123"/>
      <c r="BT187" s="123"/>
      <c r="CD187" s="123"/>
      <c r="CN187" s="123"/>
      <c r="CX187" s="123"/>
      <c r="DH187" s="123"/>
      <c r="DR187" s="123"/>
      <c r="EB187" s="123"/>
      <c r="EL187" s="123"/>
      <c r="EV187" s="123"/>
      <c r="FF187" s="123"/>
      <c r="FP187" s="123"/>
      <c r="FZ187" s="123"/>
      <c r="GJ187" s="123"/>
      <c r="GT187" s="123"/>
      <c r="HD187" s="123"/>
      <c r="HN187" s="123"/>
      <c r="HX187" s="123"/>
    </row>
    <row xmlns:x14ac="http://schemas.microsoft.com/office/spreadsheetml/2009/9/ac" r="188" s="3" customFormat="true" x14ac:dyDescent="0.25">
      <c r="A188" s="386"/>
      <c r="B188" s="123"/>
      <c r="L188" s="123"/>
      <c r="V188" s="123"/>
      <c r="AF188" s="123"/>
      <c r="AP188" s="123"/>
      <c r="AZ188" s="123"/>
      <c r="BJ188" s="123"/>
      <c r="BT188" s="123"/>
      <c r="CD188" s="123"/>
      <c r="CN188" s="123"/>
      <c r="CX188" s="123"/>
      <c r="DH188" s="123"/>
      <c r="DR188" s="123"/>
      <c r="EB188" s="123"/>
      <c r="EL188" s="123"/>
      <c r="EV188" s="123"/>
      <c r="FF188" s="123"/>
      <c r="FP188" s="123"/>
      <c r="FZ188" s="123"/>
      <c r="GJ188" s="123"/>
      <c r="GT188" s="123"/>
      <c r="HD188" s="123"/>
      <c r="HN188" s="123"/>
      <c r="HX188" s="123"/>
    </row>
    <row xmlns:x14ac="http://schemas.microsoft.com/office/spreadsheetml/2009/9/ac" r="189" s="3" customFormat="true" x14ac:dyDescent="0.25">
      <c r="A189" s="386"/>
      <c r="B189" s="123"/>
      <c r="L189" s="123"/>
      <c r="V189" s="123"/>
      <c r="AF189" s="123"/>
      <c r="AP189" s="123"/>
      <c r="AZ189" s="123"/>
      <c r="BJ189" s="123"/>
      <c r="BT189" s="123"/>
      <c r="CD189" s="123"/>
      <c r="CN189" s="123"/>
      <c r="CX189" s="123"/>
      <c r="DH189" s="123"/>
      <c r="DR189" s="123"/>
      <c r="EB189" s="123"/>
      <c r="EL189" s="123"/>
      <c r="EV189" s="123"/>
      <c r="FF189" s="123"/>
      <c r="FP189" s="123"/>
      <c r="FZ189" s="123"/>
      <c r="GJ189" s="123"/>
      <c r="GT189" s="123"/>
      <c r="HD189" s="123"/>
      <c r="HN189" s="123"/>
      <c r="HX189" s="123"/>
    </row>
    <row xmlns:x14ac="http://schemas.microsoft.com/office/spreadsheetml/2009/9/ac" r="190" s="3" customFormat="true" x14ac:dyDescent="0.25">
      <c r="A190" s="386"/>
      <c r="B190" s="123"/>
      <c r="L190" s="123"/>
      <c r="V190" s="123"/>
      <c r="AF190" s="123"/>
      <c r="AP190" s="123"/>
      <c r="AZ190" s="123"/>
      <c r="BJ190" s="123"/>
      <c r="BT190" s="123"/>
      <c r="CD190" s="123"/>
      <c r="CN190" s="123"/>
      <c r="CX190" s="123"/>
      <c r="DH190" s="123"/>
      <c r="DR190" s="123"/>
      <c r="EB190" s="123"/>
      <c r="EL190" s="123"/>
      <c r="EV190" s="123"/>
      <c r="FF190" s="123"/>
      <c r="FP190" s="123"/>
      <c r="FZ190" s="123"/>
      <c r="GJ190" s="123"/>
      <c r="GT190" s="123"/>
      <c r="HD190" s="123"/>
      <c r="HN190" s="123"/>
      <c r="HX190" s="123"/>
    </row>
    <row xmlns:x14ac="http://schemas.microsoft.com/office/spreadsheetml/2009/9/ac" r="191" s="3" customFormat="true" x14ac:dyDescent="0.25">
      <c r="A191" s="386"/>
      <c r="B191" s="123"/>
      <c r="L191" s="123"/>
      <c r="V191" s="123"/>
      <c r="AF191" s="123"/>
      <c r="AP191" s="123"/>
      <c r="AZ191" s="123"/>
      <c r="BJ191" s="123"/>
      <c r="BT191" s="123"/>
      <c r="CD191" s="123"/>
      <c r="CN191" s="123"/>
      <c r="CX191" s="123"/>
      <c r="DH191" s="123"/>
      <c r="DR191" s="123"/>
      <c r="EB191" s="123"/>
      <c r="EL191" s="123"/>
      <c r="EV191" s="123"/>
      <c r="FF191" s="123"/>
      <c r="FP191" s="123"/>
      <c r="FZ191" s="123"/>
      <c r="GJ191" s="123"/>
      <c r="GT191" s="123"/>
      <c r="HD191" s="123"/>
      <c r="HN191" s="123"/>
      <c r="HX191" s="123"/>
    </row>
    <row xmlns:x14ac="http://schemas.microsoft.com/office/spreadsheetml/2009/9/ac" r="192" s="3" customFormat="true" x14ac:dyDescent="0.25">
      <c r="A192" s="386"/>
      <c r="B192" s="123"/>
      <c r="L192" s="123"/>
      <c r="V192" s="123"/>
      <c r="AF192" s="123"/>
      <c r="AP192" s="123"/>
      <c r="AZ192" s="123"/>
      <c r="BJ192" s="123"/>
      <c r="BT192" s="123"/>
      <c r="CD192" s="123"/>
      <c r="CN192" s="123"/>
      <c r="CX192" s="123"/>
      <c r="DH192" s="123"/>
      <c r="DR192" s="123"/>
      <c r="EB192" s="123"/>
      <c r="EL192" s="123"/>
      <c r="EV192" s="123"/>
      <c r="FF192" s="123"/>
      <c r="FP192" s="123"/>
      <c r="FZ192" s="123"/>
      <c r="GJ192" s="123"/>
      <c r="GT192" s="123"/>
      <c r="HD192" s="123"/>
      <c r="HN192" s="123"/>
      <c r="HX192" s="123"/>
    </row>
    <row xmlns:x14ac="http://schemas.microsoft.com/office/spreadsheetml/2009/9/ac" r="193" s="3" customFormat="true" x14ac:dyDescent="0.25">
      <c r="A193" s="386"/>
      <c r="B193" s="123"/>
      <c r="L193" s="123"/>
      <c r="V193" s="123"/>
      <c r="AF193" s="123"/>
      <c r="AP193" s="123"/>
      <c r="AZ193" s="123"/>
      <c r="BJ193" s="123"/>
      <c r="BT193" s="123"/>
      <c r="CD193" s="123"/>
      <c r="CN193" s="123"/>
      <c r="CX193" s="123"/>
      <c r="DH193" s="123"/>
      <c r="DR193" s="123"/>
      <c r="EB193" s="123"/>
      <c r="EL193" s="123"/>
      <c r="EV193" s="123"/>
      <c r="FF193" s="123"/>
      <c r="FP193" s="123"/>
      <c r="FZ193" s="123"/>
      <c r="GJ193" s="123"/>
      <c r="GT193" s="123"/>
      <c r="HD193" s="123"/>
      <c r="HN193" s="123"/>
      <c r="HX193" s="123"/>
    </row>
    <row xmlns:x14ac="http://schemas.microsoft.com/office/spreadsheetml/2009/9/ac" r="194" s="3" customFormat="true" x14ac:dyDescent="0.25">
      <c r="A194" s="386"/>
      <c r="B194" s="123"/>
      <c r="L194" s="123"/>
      <c r="V194" s="123"/>
      <c r="AF194" s="123"/>
      <c r="AP194" s="123"/>
      <c r="AZ194" s="123"/>
      <c r="BJ194" s="123"/>
      <c r="BT194" s="123"/>
      <c r="CD194" s="123"/>
      <c r="CN194" s="123"/>
      <c r="CX194" s="123"/>
      <c r="DH194" s="123"/>
      <c r="DR194" s="123"/>
      <c r="EB194" s="123"/>
      <c r="EL194" s="123"/>
      <c r="EV194" s="123"/>
      <c r="FF194" s="123"/>
      <c r="FP194" s="123"/>
      <c r="FZ194" s="123"/>
      <c r="GJ194" s="123"/>
      <c r="GT194" s="123"/>
      <c r="HD194" s="123"/>
      <c r="HN194" s="123"/>
      <c r="HX194" s="123"/>
    </row>
    <row xmlns:x14ac="http://schemas.microsoft.com/office/spreadsheetml/2009/9/ac" r="195" s="3" customFormat="true" x14ac:dyDescent="0.25">
      <c r="A195" s="386"/>
      <c r="B195" s="123"/>
      <c r="L195" s="123"/>
      <c r="V195" s="123"/>
      <c r="AF195" s="123"/>
      <c r="AP195" s="123"/>
      <c r="AZ195" s="123"/>
      <c r="BJ195" s="123"/>
      <c r="BT195" s="123"/>
      <c r="CD195" s="123"/>
      <c r="CN195" s="123"/>
      <c r="CX195" s="123"/>
      <c r="DH195" s="123"/>
      <c r="DR195" s="123"/>
      <c r="EB195" s="123"/>
      <c r="EL195" s="123"/>
      <c r="EV195" s="123"/>
      <c r="FF195" s="123"/>
      <c r="FP195" s="123"/>
      <c r="FZ195" s="123"/>
      <c r="GJ195" s="123"/>
      <c r="GT195" s="123"/>
      <c r="HD195" s="123"/>
      <c r="HN195" s="123"/>
      <c r="HX195" s="123"/>
    </row>
    <row xmlns:x14ac="http://schemas.microsoft.com/office/spreadsheetml/2009/9/ac" r="196" s="3" customFormat="true" x14ac:dyDescent="0.25">
      <c r="A196" s="386"/>
      <c r="B196" s="123"/>
      <c r="L196" s="123"/>
      <c r="V196" s="123"/>
      <c r="AF196" s="123"/>
      <c r="AP196" s="123"/>
      <c r="AZ196" s="123"/>
      <c r="BJ196" s="123"/>
      <c r="BT196" s="123"/>
      <c r="CD196" s="123"/>
      <c r="CN196" s="123"/>
      <c r="CX196" s="123"/>
      <c r="DH196" s="123"/>
      <c r="DR196" s="123"/>
      <c r="EB196" s="123"/>
      <c r="EL196" s="123"/>
      <c r="EV196" s="123"/>
      <c r="FF196" s="123"/>
      <c r="FP196" s="123"/>
      <c r="FZ196" s="123"/>
      <c r="GJ196" s="123"/>
      <c r="GT196" s="123"/>
      <c r="HD196" s="123"/>
      <c r="HN196" s="123"/>
      <c r="HX196" s="123"/>
    </row>
    <row xmlns:x14ac="http://schemas.microsoft.com/office/spreadsheetml/2009/9/ac" r="197" s="3" customFormat="true" x14ac:dyDescent="0.25">
      <c r="A197" s="386"/>
      <c r="B197" s="123"/>
      <c r="L197" s="123"/>
      <c r="V197" s="123"/>
      <c r="AF197" s="123"/>
      <c r="AP197" s="123"/>
      <c r="AZ197" s="123"/>
      <c r="BJ197" s="123"/>
      <c r="BT197" s="123"/>
      <c r="CD197" s="123"/>
      <c r="CN197" s="123"/>
      <c r="CX197" s="123"/>
      <c r="DH197" s="123"/>
      <c r="DR197" s="123"/>
      <c r="EB197" s="123"/>
      <c r="EL197" s="123"/>
      <c r="EV197" s="123"/>
      <c r="FF197" s="123"/>
      <c r="FP197" s="123"/>
      <c r="FZ197" s="123"/>
      <c r="GJ197" s="123"/>
      <c r="GT197" s="123"/>
      <c r="HD197" s="123"/>
      <c r="HN197" s="123"/>
      <c r="HX197" s="123"/>
    </row>
    <row xmlns:x14ac="http://schemas.microsoft.com/office/spreadsheetml/2009/9/ac" r="198" s="3" customFormat="true" x14ac:dyDescent="0.25">
      <c r="A198" s="386"/>
      <c r="B198" s="123"/>
      <c r="L198" s="123"/>
      <c r="V198" s="123"/>
      <c r="AF198" s="123"/>
      <c r="AP198" s="123"/>
      <c r="AZ198" s="123"/>
      <c r="BJ198" s="123"/>
      <c r="BT198" s="123"/>
      <c r="CD198" s="123"/>
      <c r="CN198" s="123"/>
      <c r="CX198" s="123"/>
      <c r="DH198" s="123"/>
      <c r="DR198" s="123"/>
      <c r="EB198" s="123"/>
      <c r="EL198" s="123"/>
      <c r="EV198" s="123"/>
      <c r="FF198" s="123"/>
      <c r="FP198" s="123"/>
      <c r="FZ198" s="123"/>
      <c r="GJ198" s="123"/>
      <c r="GT198" s="123"/>
      <c r="HD198" s="123"/>
      <c r="HN198" s="123"/>
      <c r="HX198" s="123"/>
    </row>
    <row xmlns:x14ac="http://schemas.microsoft.com/office/spreadsheetml/2009/9/ac" r="199" s="3" customFormat="true" x14ac:dyDescent="0.25">
      <c r="A199" s="386"/>
      <c r="B199" s="123"/>
      <c r="L199" s="123"/>
      <c r="V199" s="123"/>
      <c r="AF199" s="123"/>
      <c r="AP199" s="123"/>
      <c r="AZ199" s="123"/>
      <c r="BJ199" s="123"/>
      <c r="BT199" s="123"/>
      <c r="CD199" s="123"/>
      <c r="CN199" s="123"/>
      <c r="CX199" s="123"/>
      <c r="DH199" s="123"/>
      <c r="DR199" s="123"/>
      <c r="EB199" s="123"/>
      <c r="EL199" s="123"/>
      <c r="EV199" s="123"/>
      <c r="FF199" s="123"/>
      <c r="FP199" s="123"/>
      <c r="FZ199" s="123"/>
      <c r="GJ199" s="123"/>
      <c r="GT199" s="123"/>
      <c r="HD199" s="123"/>
      <c r="HN199" s="123"/>
      <c r="HX199" s="123"/>
    </row>
    <row xmlns:x14ac="http://schemas.microsoft.com/office/spreadsheetml/2009/9/ac" r="200" s="3" customFormat="true" x14ac:dyDescent="0.25">
      <c r="A200" s="386"/>
      <c r="B200" s="123"/>
      <c r="L200" s="123"/>
      <c r="V200" s="123"/>
      <c r="AF200" s="123"/>
      <c r="AP200" s="123"/>
      <c r="AZ200" s="123"/>
      <c r="BJ200" s="123"/>
      <c r="BT200" s="123"/>
      <c r="CD200" s="123"/>
      <c r="CN200" s="123"/>
      <c r="CX200" s="123"/>
      <c r="DH200" s="123"/>
      <c r="DR200" s="123"/>
      <c r="EB200" s="123"/>
      <c r="EL200" s="123"/>
      <c r="EV200" s="123"/>
      <c r="FF200" s="123"/>
      <c r="FP200" s="123"/>
      <c r="FZ200" s="123"/>
      <c r="GJ200" s="123"/>
      <c r="GT200" s="123"/>
      <c r="HD200" s="123"/>
      <c r="HN200" s="123"/>
      <c r="HX200" s="123"/>
    </row>
    <row xmlns:x14ac="http://schemas.microsoft.com/office/spreadsheetml/2009/9/ac" r="201" s="3" customFormat="true" x14ac:dyDescent="0.25">
      <c r="A201" s="386"/>
      <c r="B201" s="123"/>
      <c r="L201" s="123"/>
      <c r="V201" s="123"/>
      <c r="AF201" s="123"/>
      <c r="AP201" s="123"/>
      <c r="AZ201" s="123"/>
      <c r="BJ201" s="123"/>
      <c r="BT201" s="123"/>
      <c r="CD201" s="123"/>
      <c r="CN201" s="123"/>
      <c r="CX201" s="123"/>
      <c r="DH201" s="123"/>
      <c r="DR201" s="123"/>
      <c r="EB201" s="123"/>
      <c r="EL201" s="123"/>
      <c r="EV201" s="123"/>
      <c r="FF201" s="123"/>
      <c r="FP201" s="123"/>
      <c r="FZ201" s="123"/>
      <c r="GJ201" s="123"/>
      <c r="GT201" s="123"/>
      <c r="HD201" s="123"/>
      <c r="HN201" s="123"/>
      <c r="HX201" s="123"/>
    </row>
    <row xmlns:x14ac="http://schemas.microsoft.com/office/spreadsheetml/2009/9/ac" r="202" s="3" customFormat="true" x14ac:dyDescent="0.25">
      <c r="A202" s="386"/>
      <c r="B202" s="123"/>
      <c r="L202" s="123"/>
      <c r="V202" s="123"/>
      <c r="AF202" s="123"/>
      <c r="AP202" s="123"/>
      <c r="AZ202" s="123"/>
      <c r="BJ202" s="123"/>
      <c r="BT202" s="123"/>
      <c r="CD202" s="123"/>
      <c r="CN202" s="123"/>
      <c r="CX202" s="123"/>
      <c r="DH202" s="123"/>
      <c r="DR202" s="123"/>
      <c r="EB202" s="123"/>
      <c r="EL202" s="123"/>
      <c r="EV202" s="123"/>
      <c r="FF202" s="123"/>
      <c r="FP202" s="123"/>
      <c r="FZ202" s="123"/>
      <c r="GJ202" s="123"/>
      <c r="GT202" s="123"/>
      <c r="HD202" s="123"/>
      <c r="HN202" s="123"/>
      <c r="HX202" s="123"/>
    </row>
    <row xmlns:x14ac="http://schemas.microsoft.com/office/spreadsheetml/2009/9/ac" r="203" s="3" customFormat="true" x14ac:dyDescent="0.25">
      <c r="A203" s="386"/>
      <c r="B203" s="123"/>
      <c r="L203" s="123"/>
      <c r="V203" s="123"/>
      <c r="AF203" s="123"/>
      <c r="AP203" s="123"/>
      <c r="AZ203" s="123"/>
      <c r="BJ203" s="123"/>
      <c r="BT203" s="123"/>
      <c r="CD203" s="123"/>
      <c r="CN203" s="123"/>
      <c r="CX203" s="123"/>
      <c r="DH203" s="123"/>
      <c r="DR203" s="123"/>
      <c r="EB203" s="123"/>
      <c r="EL203" s="123"/>
      <c r="EV203" s="123"/>
      <c r="FF203" s="123"/>
      <c r="FP203" s="123"/>
      <c r="FZ203" s="123"/>
      <c r="GJ203" s="123"/>
      <c r="GT203" s="123"/>
      <c r="HD203" s="123"/>
      <c r="HN203" s="123"/>
      <c r="HX203" s="123"/>
    </row>
    <row xmlns:x14ac="http://schemas.microsoft.com/office/spreadsheetml/2009/9/ac" r="204" s="3" customFormat="true" x14ac:dyDescent="0.25">
      <c r="A204" s="386"/>
      <c r="B204" s="123"/>
      <c r="L204" s="123"/>
      <c r="V204" s="123"/>
      <c r="AF204" s="123"/>
      <c r="AP204" s="123"/>
      <c r="AZ204" s="123"/>
      <c r="BJ204" s="123"/>
      <c r="BT204" s="123"/>
      <c r="CD204" s="123"/>
      <c r="CN204" s="123"/>
      <c r="CX204" s="123"/>
      <c r="DH204" s="123"/>
      <c r="DR204" s="123"/>
      <c r="EB204" s="123"/>
      <c r="EL204" s="123"/>
      <c r="EV204" s="123"/>
      <c r="FF204" s="123"/>
      <c r="FP204" s="123"/>
      <c r="FZ204" s="123"/>
      <c r="GJ204" s="123"/>
      <c r="GT204" s="123"/>
      <c r="HD204" s="123"/>
      <c r="HN204" s="123"/>
      <c r="HX204" s="123"/>
    </row>
    <row xmlns:x14ac="http://schemas.microsoft.com/office/spreadsheetml/2009/9/ac" r="205" s="3" customFormat="true" x14ac:dyDescent="0.25">
      <c r="A205" s="386"/>
      <c r="B205" s="123"/>
      <c r="L205" s="123"/>
      <c r="V205" s="123"/>
      <c r="AF205" s="123"/>
      <c r="AP205" s="123"/>
      <c r="AZ205" s="123"/>
      <c r="BJ205" s="123"/>
      <c r="BT205" s="123"/>
      <c r="CD205" s="123"/>
      <c r="CN205" s="123"/>
      <c r="CX205" s="123"/>
      <c r="DH205" s="123"/>
      <c r="DR205" s="123"/>
      <c r="EB205" s="123"/>
      <c r="EL205" s="123"/>
      <c r="EV205" s="123"/>
      <c r="FF205" s="123"/>
      <c r="FP205" s="123"/>
      <c r="FZ205" s="123"/>
      <c r="GJ205" s="123"/>
      <c r="GT205" s="123"/>
      <c r="HD205" s="123"/>
      <c r="HN205" s="123"/>
      <c r="HX205" s="123"/>
    </row>
    <row xmlns:x14ac="http://schemas.microsoft.com/office/spreadsheetml/2009/9/ac" r="206" s="3" customFormat="true" x14ac:dyDescent="0.25">
      <c r="A206" s="386"/>
      <c r="B206" s="123"/>
      <c r="L206" s="123"/>
      <c r="V206" s="123"/>
      <c r="AF206" s="123"/>
      <c r="AP206" s="123"/>
      <c r="AZ206" s="123"/>
      <c r="BJ206" s="123"/>
      <c r="BT206" s="123"/>
      <c r="CD206" s="123"/>
      <c r="CN206" s="123"/>
      <c r="CX206" s="123"/>
      <c r="DH206" s="123"/>
      <c r="DR206" s="123"/>
      <c r="EB206" s="123"/>
      <c r="EL206" s="123"/>
      <c r="EV206" s="123"/>
      <c r="FF206" s="123"/>
      <c r="FP206" s="123"/>
      <c r="FZ206" s="123"/>
      <c r="GJ206" s="123"/>
      <c r="GT206" s="123"/>
      <c r="HD206" s="123"/>
      <c r="HN206" s="123"/>
      <c r="HX206" s="123"/>
    </row>
    <row xmlns:x14ac="http://schemas.microsoft.com/office/spreadsheetml/2009/9/ac" r="207" s="3" customFormat="true" x14ac:dyDescent="0.25">
      <c r="A207" s="386"/>
      <c r="B207" s="123"/>
      <c r="L207" s="123"/>
      <c r="V207" s="123"/>
      <c r="AF207" s="123"/>
      <c r="AP207" s="123"/>
      <c r="AZ207" s="123"/>
      <c r="BJ207" s="123"/>
      <c r="BT207" s="123"/>
      <c r="CD207" s="123"/>
      <c r="CN207" s="123"/>
      <c r="CX207" s="123"/>
      <c r="DH207" s="123"/>
      <c r="DR207" s="123"/>
      <c r="EB207" s="123"/>
      <c r="EL207" s="123"/>
      <c r="EV207" s="123"/>
      <c r="FF207" s="123"/>
      <c r="FP207" s="123"/>
      <c r="FZ207" s="123"/>
      <c r="GJ207" s="123"/>
      <c r="GT207" s="123"/>
      <c r="HD207" s="123"/>
      <c r="HN207" s="123"/>
      <c r="HX207" s="123"/>
    </row>
    <row xmlns:x14ac="http://schemas.microsoft.com/office/spreadsheetml/2009/9/ac" r="208" s="3" customFormat="true" x14ac:dyDescent="0.25">
      <c r="A208" s="386"/>
      <c r="B208" s="123"/>
      <c r="L208" s="123"/>
      <c r="V208" s="123"/>
      <c r="AF208" s="123"/>
      <c r="AP208" s="123"/>
      <c r="AZ208" s="123"/>
      <c r="BJ208" s="123"/>
      <c r="BT208" s="123"/>
      <c r="CD208" s="123"/>
      <c r="CN208" s="123"/>
      <c r="CX208" s="123"/>
      <c r="DH208" s="123"/>
      <c r="DR208" s="123"/>
      <c r="EB208" s="123"/>
      <c r="EL208" s="123"/>
      <c r="EV208" s="123"/>
      <c r="FF208" s="123"/>
      <c r="FP208" s="123"/>
      <c r="FZ208" s="123"/>
      <c r="GJ208" s="123"/>
      <c r="GT208" s="123"/>
      <c r="HD208" s="123"/>
      <c r="HN208" s="123"/>
      <c r="HX208" s="123"/>
    </row>
    <row xmlns:x14ac="http://schemas.microsoft.com/office/spreadsheetml/2009/9/ac" r="209" s="3" customFormat="true" x14ac:dyDescent="0.25">
      <c r="A209" s="386"/>
      <c r="B209" s="123"/>
      <c r="L209" s="123"/>
      <c r="V209" s="123"/>
      <c r="AF209" s="123"/>
      <c r="AP209" s="123"/>
      <c r="AZ209" s="123"/>
      <c r="BJ209" s="123"/>
      <c r="BT209" s="123"/>
      <c r="CD209" s="123"/>
      <c r="CN209" s="123"/>
      <c r="CX209" s="123"/>
      <c r="DH209" s="123"/>
      <c r="DR209" s="123"/>
      <c r="EB209" s="123"/>
      <c r="EL209" s="123"/>
      <c r="EV209" s="123"/>
      <c r="FF209" s="123"/>
      <c r="FP209" s="123"/>
      <c r="FZ209" s="123"/>
      <c r="GJ209" s="123"/>
      <c r="GT209" s="123"/>
      <c r="HD209" s="123"/>
      <c r="HN209" s="123"/>
      <c r="HX209" s="123"/>
    </row>
    <row xmlns:x14ac="http://schemas.microsoft.com/office/spreadsheetml/2009/9/ac" r="210" s="3" customFormat="true" x14ac:dyDescent="0.25">
      <c r="A210" s="386"/>
      <c r="B210" s="123"/>
      <c r="L210" s="123"/>
      <c r="V210" s="123"/>
      <c r="AF210" s="123"/>
      <c r="AP210" s="123"/>
      <c r="AZ210" s="123"/>
      <c r="BJ210" s="123"/>
      <c r="BT210" s="123"/>
      <c r="CD210" s="123"/>
      <c r="CN210" s="123"/>
      <c r="CX210" s="123"/>
      <c r="DH210" s="123"/>
      <c r="DR210" s="123"/>
      <c r="EB210" s="123"/>
      <c r="EL210" s="123"/>
      <c r="EV210" s="123"/>
      <c r="FF210" s="123"/>
      <c r="FP210" s="123"/>
      <c r="FZ210" s="123"/>
      <c r="GJ210" s="123"/>
      <c r="GT210" s="123"/>
      <c r="HD210" s="123"/>
      <c r="HN210" s="123"/>
      <c r="HX210" s="123"/>
    </row>
    <row xmlns:x14ac="http://schemas.microsoft.com/office/spreadsheetml/2009/9/ac" r="211" s="3" customFormat="true" x14ac:dyDescent="0.25">
      <c r="A211" s="386"/>
      <c r="B211" s="123"/>
      <c r="L211" s="123"/>
      <c r="V211" s="123"/>
      <c r="AF211" s="123"/>
      <c r="AP211" s="123"/>
      <c r="AZ211" s="123"/>
      <c r="BJ211" s="123"/>
      <c r="BT211" s="123"/>
      <c r="CD211" s="123"/>
      <c r="CN211" s="123"/>
      <c r="CX211" s="123"/>
      <c r="DH211" s="123"/>
      <c r="DR211" s="123"/>
      <c r="EB211" s="123"/>
      <c r="EL211" s="123"/>
      <c r="EV211" s="123"/>
      <c r="FF211" s="123"/>
      <c r="FP211" s="123"/>
      <c r="FZ211" s="123"/>
      <c r="GJ211" s="123"/>
      <c r="GT211" s="123"/>
      <c r="HD211" s="123"/>
      <c r="HN211" s="123"/>
      <c r="HX211" s="123"/>
    </row>
    <row xmlns:x14ac="http://schemas.microsoft.com/office/spreadsheetml/2009/9/ac" r="212" s="3" customFormat="true" x14ac:dyDescent="0.25">
      <c r="A212" s="386"/>
      <c r="B212" s="123"/>
      <c r="L212" s="123"/>
      <c r="V212" s="123"/>
      <c r="AF212" s="123"/>
      <c r="AP212" s="123"/>
      <c r="AZ212" s="123"/>
      <c r="BJ212" s="123"/>
      <c r="BT212" s="123"/>
      <c r="CD212" s="123"/>
      <c r="CN212" s="123"/>
      <c r="CX212" s="123"/>
      <c r="DH212" s="123"/>
      <c r="DR212" s="123"/>
      <c r="EB212" s="123"/>
      <c r="EL212" s="123"/>
      <c r="EV212" s="123"/>
      <c r="FF212" s="123"/>
      <c r="FP212" s="123"/>
      <c r="FZ212" s="123"/>
      <c r="GJ212" s="123"/>
      <c r="GT212" s="123"/>
      <c r="HD212" s="123"/>
      <c r="HN212" s="123"/>
      <c r="HX212" s="123"/>
    </row>
    <row xmlns:x14ac="http://schemas.microsoft.com/office/spreadsheetml/2009/9/ac" r="213" s="3" customFormat="true" x14ac:dyDescent="0.25">
      <c r="A213" s="386"/>
      <c r="B213" s="123"/>
      <c r="L213" s="123"/>
      <c r="V213" s="123"/>
      <c r="AF213" s="123"/>
      <c r="AP213" s="123"/>
      <c r="AZ213" s="123"/>
      <c r="BJ213" s="123"/>
      <c r="BT213" s="123"/>
      <c r="CD213" s="123"/>
      <c r="CN213" s="123"/>
      <c r="CX213" s="123"/>
      <c r="DH213" s="123"/>
      <c r="DR213" s="123"/>
      <c r="EB213" s="123"/>
      <c r="EL213" s="123"/>
      <c r="EV213" s="123"/>
      <c r="FF213" s="123"/>
      <c r="FP213" s="123"/>
      <c r="FZ213" s="123"/>
      <c r="GJ213" s="123"/>
      <c r="GT213" s="123"/>
      <c r="HD213" s="123"/>
      <c r="HN213" s="123"/>
      <c r="HX213" s="123"/>
    </row>
    <row xmlns:x14ac="http://schemas.microsoft.com/office/spreadsheetml/2009/9/ac" r="214" s="3" customFormat="true" x14ac:dyDescent="0.25">
      <c r="A214" s="386"/>
      <c r="B214" s="123"/>
      <c r="L214" s="123"/>
      <c r="V214" s="123"/>
      <c r="AF214" s="123"/>
      <c r="AP214" s="123"/>
      <c r="AZ214" s="123"/>
      <c r="BJ214" s="123"/>
      <c r="BT214" s="123"/>
      <c r="CD214" s="123"/>
      <c r="CN214" s="123"/>
      <c r="CX214" s="123"/>
      <c r="DH214" s="123"/>
      <c r="DR214" s="123"/>
      <c r="EB214" s="123"/>
      <c r="EL214" s="123"/>
      <c r="EV214" s="123"/>
      <c r="FF214" s="123"/>
      <c r="FP214" s="123"/>
      <c r="FZ214" s="123"/>
      <c r="GJ214" s="123"/>
      <c r="GT214" s="123"/>
      <c r="HD214" s="123"/>
      <c r="HN214" s="123"/>
      <c r="HX214" s="123"/>
    </row>
    <row xmlns:x14ac="http://schemas.microsoft.com/office/spreadsheetml/2009/9/ac" r="215" s="3" customFormat="true" x14ac:dyDescent="0.25">
      <c r="A215" s="386"/>
      <c r="B215" s="123"/>
      <c r="L215" s="123"/>
      <c r="V215" s="123"/>
      <c r="AF215" s="123"/>
      <c r="AP215" s="123"/>
      <c r="AZ215" s="123"/>
      <c r="BJ215" s="123"/>
      <c r="BT215" s="123"/>
      <c r="CD215" s="123"/>
      <c r="CN215" s="123"/>
      <c r="CX215" s="123"/>
      <c r="DH215" s="123"/>
      <c r="DR215" s="123"/>
      <c r="EB215" s="123"/>
      <c r="EL215" s="123"/>
      <c r="EV215" s="123"/>
      <c r="FF215" s="123"/>
      <c r="FP215" s="123"/>
      <c r="FZ215" s="123"/>
      <c r="GJ215" s="123"/>
      <c r="GT215" s="123"/>
      <c r="HD215" s="123"/>
      <c r="HN215" s="123"/>
      <c r="HX215" s="123"/>
    </row>
    <row xmlns:x14ac="http://schemas.microsoft.com/office/spreadsheetml/2009/9/ac" r="216" s="3" customFormat="true" x14ac:dyDescent="0.25">
      <c r="A216" s="386"/>
      <c r="B216" s="123"/>
      <c r="L216" s="123"/>
      <c r="V216" s="123"/>
      <c r="AF216" s="123"/>
      <c r="AP216" s="123"/>
      <c r="AZ216" s="123"/>
      <c r="BJ216" s="123"/>
      <c r="BT216" s="123"/>
      <c r="CD216" s="123"/>
      <c r="CN216" s="123"/>
      <c r="CX216" s="123"/>
      <c r="DH216" s="123"/>
      <c r="DR216" s="123"/>
      <c r="EB216" s="123"/>
      <c r="EL216" s="123"/>
      <c r="EV216" s="123"/>
      <c r="FF216" s="123"/>
      <c r="FP216" s="123"/>
      <c r="FZ216" s="123"/>
      <c r="GJ216" s="123"/>
      <c r="GT216" s="123"/>
      <c r="HD216" s="123"/>
      <c r="HN216" s="123"/>
      <c r="HX216" s="123"/>
    </row>
    <row xmlns:x14ac="http://schemas.microsoft.com/office/spreadsheetml/2009/9/ac" r="217" s="3" customFormat="true" x14ac:dyDescent="0.25">
      <c r="A217" s="386"/>
      <c r="B217" s="123"/>
      <c r="L217" s="123"/>
      <c r="V217" s="123"/>
      <c r="AF217" s="123"/>
      <c r="AP217" s="123"/>
      <c r="AZ217" s="123"/>
      <c r="BJ217" s="123"/>
      <c r="BT217" s="123"/>
      <c r="CD217" s="123"/>
      <c r="CN217" s="123"/>
      <c r="CX217" s="123"/>
      <c r="DH217" s="123"/>
      <c r="DR217" s="123"/>
      <c r="EB217" s="123"/>
      <c r="EL217" s="123"/>
      <c r="EV217" s="123"/>
      <c r="FF217" s="123"/>
      <c r="FP217" s="123"/>
      <c r="FZ217" s="123"/>
      <c r="GJ217" s="123"/>
      <c r="GT217" s="123"/>
      <c r="HD217" s="123"/>
      <c r="HN217" s="123"/>
      <c r="HX217" s="123"/>
    </row>
    <row xmlns:x14ac="http://schemas.microsoft.com/office/spreadsheetml/2009/9/ac" r="218" s="3" customFormat="true" x14ac:dyDescent="0.25">
      <c r="A218" s="386"/>
      <c r="B218" s="123"/>
      <c r="L218" s="123"/>
      <c r="V218" s="123"/>
      <c r="AF218" s="123"/>
      <c r="AP218" s="123"/>
      <c r="AZ218" s="123"/>
      <c r="BJ218" s="123"/>
      <c r="BT218" s="123"/>
      <c r="CD218" s="123"/>
      <c r="CN218" s="123"/>
      <c r="CX218" s="123"/>
      <c r="DH218" s="123"/>
      <c r="DR218" s="123"/>
      <c r="EB218" s="123"/>
      <c r="EL218" s="123"/>
      <c r="EV218" s="123"/>
      <c r="FF218" s="123"/>
      <c r="FP218" s="123"/>
      <c r="FZ218" s="123"/>
      <c r="GJ218" s="123"/>
      <c r="GT218" s="123"/>
      <c r="HD218" s="123"/>
      <c r="HN218" s="123"/>
      <c r="HX218" s="123"/>
    </row>
    <row xmlns:x14ac="http://schemas.microsoft.com/office/spreadsheetml/2009/9/ac" r="219" s="3" customFormat="true" x14ac:dyDescent="0.25">
      <c r="A219" s="386"/>
      <c r="B219" s="123"/>
      <c r="L219" s="123"/>
      <c r="V219" s="123"/>
      <c r="AF219" s="123"/>
      <c r="AP219" s="123"/>
      <c r="AZ219" s="123"/>
      <c r="BJ219" s="123"/>
      <c r="BT219" s="123"/>
      <c r="CD219" s="123"/>
      <c r="CN219" s="123"/>
      <c r="CX219" s="123"/>
      <c r="DH219" s="123"/>
      <c r="DR219" s="123"/>
      <c r="EB219" s="123"/>
      <c r="EL219" s="123"/>
      <c r="EV219" s="123"/>
      <c r="FF219" s="123"/>
      <c r="FP219" s="123"/>
      <c r="FZ219" s="123"/>
      <c r="GJ219" s="123"/>
      <c r="GT219" s="123"/>
      <c r="HD219" s="123"/>
      <c r="HN219" s="123"/>
      <c r="HX219" s="123"/>
    </row>
    <row xmlns:x14ac="http://schemas.microsoft.com/office/spreadsheetml/2009/9/ac" r="220" s="3" customFormat="true" x14ac:dyDescent="0.25">
      <c r="A220" s="386"/>
      <c r="B220" s="123"/>
      <c r="L220" s="123"/>
      <c r="V220" s="123"/>
      <c r="AF220" s="123"/>
      <c r="AP220" s="123"/>
      <c r="AZ220" s="123"/>
      <c r="BJ220" s="123"/>
      <c r="BT220" s="123"/>
      <c r="CD220" s="123"/>
      <c r="CN220" s="123"/>
      <c r="CX220" s="123"/>
      <c r="DH220" s="123"/>
      <c r="DR220" s="123"/>
      <c r="EB220" s="123"/>
      <c r="EL220" s="123"/>
      <c r="EV220" s="123"/>
      <c r="FF220" s="123"/>
      <c r="FP220" s="123"/>
      <c r="FZ220" s="123"/>
      <c r="GJ220" s="123"/>
      <c r="GT220" s="123"/>
      <c r="HD220" s="123"/>
      <c r="HN220" s="123"/>
      <c r="HX220" s="123"/>
    </row>
    <row xmlns:x14ac="http://schemas.microsoft.com/office/spreadsheetml/2009/9/ac" r="221" s="3" customFormat="true" x14ac:dyDescent="0.25">
      <c r="A221" s="386"/>
      <c r="B221" s="123"/>
      <c r="L221" s="123"/>
      <c r="V221" s="123"/>
      <c r="AF221" s="123"/>
      <c r="AP221" s="123"/>
      <c r="AZ221" s="123"/>
      <c r="BJ221" s="123"/>
      <c r="BT221" s="123"/>
      <c r="CD221" s="123"/>
      <c r="CN221" s="123"/>
      <c r="CX221" s="123"/>
      <c r="DH221" s="123"/>
      <c r="DR221" s="123"/>
      <c r="EB221" s="123"/>
      <c r="EL221" s="123"/>
      <c r="EV221" s="123"/>
      <c r="FF221" s="123"/>
      <c r="FP221" s="123"/>
      <c r="FZ221" s="123"/>
      <c r="GJ221" s="123"/>
      <c r="GT221" s="123"/>
      <c r="HD221" s="123"/>
      <c r="HN221" s="123"/>
      <c r="HX221" s="123"/>
    </row>
    <row xmlns:x14ac="http://schemas.microsoft.com/office/spreadsheetml/2009/9/ac" r="222" s="3" customFormat="true" x14ac:dyDescent="0.25">
      <c r="A222" s="386"/>
      <c r="B222" s="123"/>
      <c r="L222" s="123"/>
      <c r="V222" s="123"/>
      <c r="AF222" s="123"/>
      <c r="AP222" s="123"/>
      <c r="AZ222" s="123"/>
      <c r="BJ222" s="123"/>
      <c r="BT222" s="123"/>
      <c r="CD222" s="123"/>
      <c r="CN222" s="123"/>
      <c r="CX222" s="123"/>
      <c r="DH222" s="123"/>
      <c r="DR222" s="123"/>
      <c r="EB222" s="123"/>
      <c r="EL222" s="123"/>
      <c r="EV222" s="123"/>
      <c r="FF222" s="123"/>
      <c r="FP222" s="123"/>
      <c r="FZ222" s="123"/>
      <c r="GJ222" s="123"/>
      <c r="GT222" s="123"/>
      <c r="HD222" s="123"/>
      <c r="HN222" s="123"/>
      <c r="HX222" s="123"/>
    </row>
    <row xmlns:x14ac="http://schemas.microsoft.com/office/spreadsheetml/2009/9/ac" r="223" s="3" customFormat="true" x14ac:dyDescent="0.25">
      <c r="A223" s="386"/>
      <c r="B223" s="123"/>
      <c r="L223" s="123"/>
      <c r="V223" s="123"/>
      <c r="AF223" s="123"/>
      <c r="AP223" s="123"/>
      <c r="AZ223" s="123"/>
      <c r="BJ223" s="123"/>
      <c r="BT223" s="123"/>
      <c r="CD223" s="123"/>
      <c r="CN223" s="123"/>
      <c r="CX223" s="123"/>
      <c r="DH223" s="123"/>
      <c r="DR223" s="123"/>
      <c r="EB223" s="123"/>
      <c r="EL223" s="123"/>
      <c r="EV223" s="123"/>
      <c r="FF223" s="123"/>
      <c r="FP223" s="123"/>
      <c r="FZ223" s="123"/>
      <c r="GJ223" s="123"/>
      <c r="GT223" s="123"/>
      <c r="HD223" s="123"/>
      <c r="HN223" s="123"/>
      <c r="HX223" s="123"/>
    </row>
    <row xmlns:x14ac="http://schemas.microsoft.com/office/spreadsheetml/2009/9/ac" r="224" s="3" customFormat="true" x14ac:dyDescent="0.25">
      <c r="A224" s="386"/>
      <c r="B224" s="123"/>
      <c r="L224" s="123"/>
      <c r="V224" s="123"/>
      <c r="AF224" s="123"/>
      <c r="AP224" s="123"/>
      <c r="AZ224" s="123"/>
      <c r="BJ224" s="123"/>
      <c r="BT224" s="123"/>
      <c r="CD224" s="123"/>
      <c r="CN224" s="123"/>
      <c r="CX224" s="123"/>
      <c r="DH224" s="123"/>
      <c r="DR224" s="123"/>
      <c r="EB224" s="123"/>
      <c r="EL224" s="123"/>
      <c r="EV224" s="123"/>
      <c r="FF224" s="123"/>
      <c r="FP224" s="123"/>
      <c r="FZ224" s="123"/>
      <c r="GJ224" s="123"/>
      <c r="GT224" s="123"/>
      <c r="HD224" s="123"/>
      <c r="HN224" s="123"/>
      <c r="HX224" s="123"/>
    </row>
    <row xmlns:x14ac="http://schemas.microsoft.com/office/spreadsheetml/2009/9/ac" r="225" s="3" customFormat="true" x14ac:dyDescent="0.25">
      <c r="A225" s="386"/>
      <c r="B225" s="123"/>
      <c r="L225" s="123"/>
      <c r="V225" s="123"/>
      <c r="AF225" s="123"/>
      <c r="AP225" s="123"/>
      <c r="AZ225" s="123"/>
      <c r="BJ225" s="123"/>
      <c r="BT225" s="123"/>
      <c r="CD225" s="123"/>
      <c r="CN225" s="123"/>
      <c r="CX225" s="123"/>
      <c r="DH225" s="123"/>
      <c r="DR225" s="123"/>
      <c r="EB225" s="123"/>
      <c r="EL225" s="123"/>
      <c r="EV225" s="123"/>
      <c r="FF225" s="123"/>
      <c r="FP225" s="123"/>
      <c r="FZ225" s="123"/>
      <c r="GJ225" s="123"/>
      <c r="GT225" s="123"/>
      <c r="HD225" s="123"/>
      <c r="HN225" s="123"/>
      <c r="HX225" s="123"/>
    </row>
    <row xmlns:x14ac="http://schemas.microsoft.com/office/spreadsheetml/2009/9/ac" r="226" s="3" customFormat="true" x14ac:dyDescent="0.25">
      <c r="A226" s="386"/>
      <c r="B226" s="123"/>
      <c r="L226" s="123"/>
      <c r="V226" s="123"/>
      <c r="AF226" s="123"/>
      <c r="AP226" s="123"/>
      <c r="AZ226" s="123"/>
      <c r="BJ226" s="123"/>
      <c r="BT226" s="123"/>
      <c r="CD226" s="123"/>
      <c r="CN226" s="123"/>
      <c r="CX226" s="123"/>
      <c r="DH226" s="123"/>
      <c r="DR226" s="123"/>
      <c r="EB226" s="123"/>
      <c r="EL226" s="123"/>
      <c r="EV226" s="123"/>
      <c r="FF226" s="123"/>
      <c r="FP226" s="123"/>
      <c r="FZ226" s="123"/>
      <c r="GJ226" s="123"/>
      <c r="GT226" s="123"/>
      <c r="HD226" s="123"/>
      <c r="HN226" s="123"/>
      <c r="HX226" s="123"/>
    </row>
    <row xmlns:x14ac="http://schemas.microsoft.com/office/spreadsheetml/2009/9/ac" r="227" s="3" customFormat="true" x14ac:dyDescent="0.25">
      <c r="A227" s="386"/>
      <c r="B227" s="123"/>
      <c r="L227" s="123"/>
      <c r="V227" s="123"/>
      <c r="AF227" s="123"/>
      <c r="AP227" s="123"/>
      <c r="AZ227" s="123"/>
      <c r="BJ227" s="123"/>
      <c r="BT227" s="123"/>
      <c r="CD227" s="123"/>
      <c r="CN227" s="123"/>
      <c r="CX227" s="123"/>
      <c r="DH227" s="123"/>
      <c r="DR227" s="123"/>
      <c r="EB227" s="123"/>
      <c r="EL227" s="123"/>
      <c r="EV227" s="123"/>
      <c r="FF227" s="123"/>
      <c r="FP227" s="123"/>
      <c r="FZ227" s="123"/>
      <c r="GJ227" s="123"/>
      <c r="GT227" s="123"/>
      <c r="HD227" s="123"/>
      <c r="HN227" s="123"/>
      <c r="HX227" s="123"/>
    </row>
    <row xmlns:x14ac="http://schemas.microsoft.com/office/spreadsheetml/2009/9/ac" r="228" s="3" customFormat="true" x14ac:dyDescent="0.25">
      <c r="A228" s="386"/>
      <c r="B228" s="123"/>
      <c r="L228" s="123"/>
      <c r="V228" s="123"/>
      <c r="AF228" s="123"/>
      <c r="AP228" s="123"/>
      <c r="AZ228" s="123"/>
      <c r="BJ228" s="123"/>
      <c r="BT228" s="123"/>
      <c r="CD228" s="123"/>
      <c r="CN228" s="123"/>
      <c r="CX228" s="123"/>
      <c r="DH228" s="123"/>
      <c r="DR228" s="123"/>
      <c r="EB228" s="123"/>
      <c r="EL228" s="123"/>
      <c r="EV228" s="123"/>
      <c r="FF228" s="123"/>
      <c r="FP228" s="123"/>
      <c r="FZ228" s="123"/>
      <c r="GJ228" s="123"/>
      <c r="GT228" s="123"/>
      <c r="HD228" s="123"/>
      <c r="HN228" s="123"/>
      <c r="HX228" s="123"/>
    </row>
    <row xmlns:x14ac="http://schemas.microsoft.com/office/spreadsheetml/2009/9/ac" r="229" s="3" customFormat="true" x14ac:dyDescent="0.25">
      <c r="A229" s="386"/>
      <c r="B229" s="123"/>
      <c r="L229" s="123"/>
      <c r="V229" s="123"/>
      <c r="AF229" s="123"/>
      <c r="AP229" s="123"/>
      <c r="AZ229" s="123"/>
      <c r="BJ229" s="123"/>
      <c r="BT229" s="123"/>
      <c r="CD229" s="123"/>
      <c r="CN229" s="123"/>
      <c r="CX229" s="123"/>
      <c r="DH229" s="123"/>
      <c r="DR229" s="123"/>
      <c r="EB229" s="123"/>
      <c r="EL229" s="123"/>
      <c r="EV229" s="123"/>
      <c r="FF229" s="123"/>
      <c r="FP229" s="123"/>
      <c r="FZ229" s="123"/>
      <c r="GJ229" s="123"/>
      <c r="GT229" s="123"/>
      <c r="HD229" s="123"/>
      <c r="HN229" s="123"/>
      <c r="HX229" s="123"/>
    </row>
    <row xmlns:x14ac="http://schemas.microsoft.com/office/spreadsheetml/2009/9/ac" r="230" s="3" customFormat="true" x14ac:dyDescent="0.25">
      <c r="A230" s="386"/>
      <c r="B230" s="123"/>
      <c r="L230" s="123"/>
      <c r="V230" s="123"/>
      <c r="AF230" s="123"/>
      <c r="AP230" s="123"/>
      <c r="AZ230" s="123"/>
      <c r="BJ230" s="123"/>
      <c r="BT230" s="123"/>
      <c r="CD230" s="123"/>
      <c r="CN230" s="123"/>
      <c r="CX230" s="123"/>
      <c r="DH230" s="123"/>
      <c r="DR230" s="123"/>
      <c r="EB230" s="123"/>
      <c r="EL230" s="123"/>
      <c r="EV230" s="123"/>
      <c r="FF230" s="123"/>
      <c r="FP230" s="123"/>
      <c r="FZ230" s="123"/>
      <c r="GJ230" s="123"/>
      <c r="GT230" s="123"/>
      <c r="HD230" s="123"/>
      <c r="HN230" s="123"/>
      <c r="HX230" s="123"/>
    </row>
    <row xmlns:x14ac="http://schemas.microsoft.com/office/spreadsheetml/2009/9/ac" r="231" s="3" customFormat="true" x14ac:dyDescent="0.25">
      <c r="A231" s="386"/>
      <c r="B231" s="123"/>
      <c r="L231" s="123"/>
      <c r="V231" s="123"/>
      <c r="AF231" s="123"/>
      <c r="AP231" s="123"/>
      <c r="AZ231" s="123"/>
      <c r="BJ231" s="123"/>
      <c r="BT231" s="123"/>
      <c r="CD231" s="123"/>
      <c r="CN231" s="123"/>
      <c r="CX231" s="123"/>
      <c r="DH231" s="123"/>
      <c r="DR231" s="123"/>
      <c r="EB231" s="123"/>
      <c r="EL231" s="123"/>
      <c r="EV231" s="123"/>
      <c r="FF231" s="123"/>
      <c r="FP231" s="123"/>
      <c r="FZ231" s="123"/>
      <c r="GJ231" s="123"/>
      <c r="GT231" s="123"/>
      <c r="HD231" s="123"/>
      <c r="HN231" s="123"/>
      <c r="HX231" s="123"/>
    </row>
    <row xmlns:x14ac="http://schemas.microsoft.com/office/spreadsheetml/2009/9/ac" r="232" s="3" customFormat="true" x14ac:dyDescent="0.25">
      <c r="A232" s="386"/>
      <c r="B232" s="123"/>
      <c r="L232" s="123"/>
      <c r="V232" s="123"/>
      <c r="AF232" s="123"/>
      <c r="AP232" s="123"/>
      <c r="AZ232" s="123"/>
      <c r="BJ232" s="123"/>
      <c r="BT232" s="123"/>
      <c r="CD232" s="123"/>
      <c r="CN232" s="123"/>
      <c r="CX232" s="123"/>
      <c r="DH232" s="123"/>
      <c r="DR232" s="123"/>
      <c r="EB232" s="123"/>
      <c r="EL232" s="123"/>
      <c r="EV232" s="123"/>
      <c r="FF232" s="123"/>
      <c r="FP232" s="123"/>
      <c r="FZ232" s="123"/>
      <c r="GJ232" s="123"/>
      <c r="GT232" s="123"/>
      <c r="HD232" s="123"/>
      <c r="HN232" s="123"/>
      <c r="HX232" s="123"/>
    </row>
    <row xmlns:x14ac="http://schemas.microsoft.com/office/spreadsheetml/2009/9/ac" r="233" s="3" customFormat="true" x14ac:dyDescent="0.25">
      <c r="A233" s="386"/>
      <c r="B233" s="123"/>
      <c r="L233" s="123"/>
      <c r="V233" s="123"/>
      <c r="AF233" s="123"/>
      <c r="AP233" s="123"/>
      <c r="AZ233" s="123"/>
      <c r="BJ233" s="123"/>
      <c r="BT233" s="123"/>
      <c r="CD233" s="123"/>
      <c r="CN233" s="123"/>
      <c r="CX233" s="123"/>
      <c r="DH233" s="123"/>
      <c r="DR233" s="123"/>
      <c r="EB233" s="123"/>
      <c r="EL233" s="123"/>
      <c r="EV233" s="123"/>
      <c r="FF233" s="123"/>
      <c r="FP233" s="123"/>
      <c r="FZ233" s="123"/>
      <c r="GJ233" s="123"/>
      <c r="GT233" s="123"/>
      <c r="HD233" s="123"/>
      <c r="HN233" s="123"/>
      <c r="HX233" s="123"/>
    </row>
    <row xmlns:x14ac="http://schemas.microsoft.com/office/spreadsheetml/2009/9/ac" r="234" s="3" customFormat="true" x14ac:dyDescent="0.25">
      <c r="A234" s="386"/>
      <c r="B234" s="123"/>
      <c r="L234" s="123"/>
      <c r="V234" s="123"/>
      <c r="AF234" s="123"/>
      <c r="AP234" s="123"/>
      <c r="AZ234" s="123"/>
      <c r="BJ234" s="123"/>
      <c r="BT234" s="123"/>
      <c r="CD234" s="123"/>
      <c r="CN234" s="123"/>
      <c r="CX234" s="123"/>
      <c r="DH234" s="123"/>
      <c r="DR234" s="123"/>
      <c r="EB234" s="123"/>
      <c r="EL234" s="123"/>
      <c r="EV234" s="123"/>
      <c r="FF234" s="123"/>
      <c r="FP234" s="123"/>
      <c r="FZ234" s="123"/>
      <c r="GJ234" s="123"/>
      <c r="GT234" s="123"/>
      <c r="HD234" s="123"/>
      <c r="HN234" s="123"/>
      <c r="HX234" s="123"/>
    </row>
    <row xmlns:x14ac="http://schemas.microsoft.com/office/spreadsheetml/2009/9/ac" r="235" s="3" customFormat="true" x14ac:dyDescent="0.25">
      <c r="A235" s="386"/>
      <c r="B235" s="123"/>
      <c r="L235" s="123"/>
      <c r="V235" s="123"/>
      <c r="AF235" s="123"/>
      <c r="AP235" s="123"/>
      <c r="AZ235" s="123"/>
      <c r="BJ235" s="123"/>
      <c r="BT235" s="123"/>
      <c r="CD235" s="123"/>
      <c r="CN235" s="123"/>
      <c r="CX235" s="123"/>
      <c r="DH235" s="123"/>
      <c r="DR235" s="123"/>
      <c r="EB235" s="123"/>
      <c r="EL235" s="123"/>
      <c r="EV235" s="123"/>
      <c r="FF235" s="123"/>
      <c r="FP235" s="123"/>
      <c r="FZ235" s="123"/>
      <c r="GJ235" s="123"/>
      <c r="GT235" s="123"/>
      <c r="HD235" s="123"/>
      <c r="HN235" s="123"/>
      <c r="HX235" s="123"/>
    </row>
    <row xmlns:x14ac="http://schemas.microsoft.com/office/spreadsheetml/2009/9/ac" r="236" s="3" customFormat="true" x14ac:dyDescent="0.25">
      <c r="A236" s="386"/>
      <c r="B236" s="123"/>
      <c r="L236" s="123"/>
      <c r="V236" s="123"/>
      <c r="AF236" s="123"/>
      <c r="AP236" s="123"/>
      <c r="AZ236" s="123"/>
      <c r="BJ236" s="123"/>
      <c r="BT236" s="123"/>
      <c r="CD236" s="123"/>
      <c r="CN236" s="123"/>
      <c r="CX236" s="123"/>
      <c r="DH236" s="123"/>
      <c r="DR236" s="123"/>
      <c r="EB236" s="123"/>
      <c r="EL236" s="123"/>
      <c r="EV236" s="123"/>
      <c r="FF236" s="123"/>
      <c r="FP236" s="123"/>
      <c r="FZ236" s="123"/>
      <c r="GJ236" s="123"/>
      <c r="GT236" s="123"/>
      <c r="HD236" s="123"/>
      <c r="HN236" s="123"/>
      <c r="HX236" s="123"/>
    </row>
    <row xmlns:x14ac="http://schemas.microsoft.com/office/spreadsheetml/2009/9/ac" r="237" s="3" customFormat="true" x14ac:dyDescent="0.25">
      <c r="A237" s="386"/>
      <c r="B237" s="123"/>
      <c r="L237" s="123"/>
      <c r="V237" s="123"/>
      <c r="AF237" s="123"/>
      <c r="AP237" s="123"/>
      <c r="AZ237" s="123"/>
      <c r="BJ237" s="123"/>
      <c r="BT237" s="123"/>
      <c r="CD237" s="123"/>
      <c r="CN237" s="123"/>
      <c r="CX237" s="123"/>
      <c r="DH237" s="123"/>
      <c r="DR237" s="123"/>
      <c r="EB237" s="123"/>
      <c r="EL237" s="123"/>
      <c r="EV237" s="123"/>
      <c r="FF237" s="123"/>
      <c r="FP237" s="123"/>
      <c r="FZ237" s="123"/>
      <c r="GJ237" s="123"/>
      <c r="GT237" s="123"/>
      <c r="HD237" s="123"/>
      <c r="HN237" s="123"/>
      <c r="HX237" s="123"/>
    </row>
    <row xmlns:x14ac="http://schemas.microsoft.com/office/spreadsheetml/2009/9/ac" r="238" s="3" customFormat="true" x14ac:dyDescent="0.25">
      <c r="A238" s="386"/>
      <c r="B238" s="123"/>
      <c r="L238" s="123"/>
      <c r="V238" s="123"/>
      <c r="AF238" s="123"/>
      <c r="AP238" s="123"/>
      <c r="AZ238" s="123"/>
      <c r="BJ238" s="123"/>
      <c r="BT238" s="123"/>
      <c r="CD238" s="123"/>
      <c r="CN238" s="123"/>
      <c r="CX238" s="123"/>
      <c r="DH238" s="123"/>
      <c r="DR238" s="123"/>
      <c r="EB238" s="123"/>
      <c r="EL238" s="123"/>
      <c r="EV238" s="123"/>
      <c r="FF238" s="123"/>
      <c r="FP238" s="123"/>
      <c r="FZ238" s="123"/>
      <c r="GJ238" s="123"/>
      <c r="GT238" s="123"/>
      <c r="HD238" s="123"/>
      <c r="HN238" s="123"/>
      <c r="HX238" s="123"/>
    </row>
    <row xmlns:x14ac="http://schemas.microsoft.com/office/spreadsheetml/2009/9/ac" r="239" s="3" customFormat="true" x14ac:dyDescent="0.25">
      <c r="A239" s="386"/>
      <c r="B239" s="123"/>
      <c r="L239" s="123"/>
      <c r="V239" s="123"/>
      <c r="AF239" s="123"/>
      <c r="AP239" s="123"/>
      <c r="AZ239" s="123"/>
      <c r="BJ239" s="123"/>
      <c r="BT239" s="123"/>
      <c r="CD239" s="123"/>
      <c r="CN239" s="123"/>
      <c r="CX239" s="123"/>
      <c r="DH239" s="123"/>
      <c r="DR239" s="123"/>
      <c r="EB239" s="123"/>
      <c r="EL239" s="123"/>
      <c r="EV239" s="123"/>
      <c r="FF239" s="123"/>
      <c r="FP239" s="123"/>
      <c r="FZ239" s="123"/>
      <c r="GJ239" s="123"/>
      <c r="GT239" s="123"/>
      <c r="HD239" s="123"/>
      <c r="HN239" s="123"/>
      <c r="HX239" s="123"/>
    </row>
    <row xmlns:x14ac="http://schemas.microsoft.com/office/spreadsheetml/2009/9/ac" r="240" s="3" customFormat="true" x14ac:dyDescent="0.25">
      <c r="A240" s="386"/>
      <c r="B240" s="123"/>
      <c r="L240" s="123"/>
      <c r="V240" s="123"/>
      <c r="AF240" s="123"/>
      <c r="AP240" s="123"/>
      <c r="AZ240" s="123"/>
      <c r="BJ240" s="123"/>
      <c r="BT240" s="123"/>
      <c r="CD240" s="123"/>
      <c r="CN240" s="123"/>
      <c r="CX240" s="123"/>
      <c r="DH240" s="123"/>
      <c r="DR240" s="123"/>
      <c r="EB240" s="123"/>
      <c r="EL240" s="123"/>
      <c r="EV240" s="123"/>
      <c r="FF240" s="123"/>
      <c r="FP240" s="123"/>
      <c r="FZ240" s="123"/>
      <c r="GJ240" s="123"/>
      <c r="GT240" s="123"/>
      <c r="HD240" s="123"/>
      <c r="HN240" s="123"/>
      <c r="HX240" s="123"/>
    </row>
    <row xmlns:x14ac="http://schemas.microsoft.com/office/spreadsheetml/2009/9/ac" r="241" s="3" customFormat="true" x14ac:dyDescent="0.25">
      <c r="A241" s="386"/>
      <c r="B241" s="123"/>
      <c r="L241" s="123"/>
      <c r="V241" s="123"/>
      <c r="AF241" s="123"/>
      <c r="AP241" s="123"/>
      <c r="AZ241" s="123"/>
      <c r="BJ241" s="123"/>
      <c r="BT241" s="123"/>
      <c r="CD241" s="123"/>
      <c r="CN241" s="123"/>
      <c r="CX241" s="123"/>
      <c r="DH241" s="123"/>
      <c r="DR241" s="123"/>
      <c r="EB241" s="123"/>
      <c r="EL241" s="123"/>
      <c r="EV241" s="123"/>
      <c r="FF241" s="123"/>
      <c r="FP241" s="123"/>
      <c r="FZ241" s="123"/>
      <c r="GJ241" s="123"/>
      <c r="GT241" s="123"/>
      <c r="HD241" s="123"/>
      <c r="HN241" s="123"/>
      <c r="HX241" s="123"/>
    </row>
    <row xmlns:x14ac="http://schemas.microsoft.com/office/spreadsheetml/2009/9/ac" r="242" s="3" customFormat="true" x14ac:dyDescent="0.25">
      <c r="A242" s="386"/>
      <c r="B242" s="123"/>
      <c r="L242" s="123"/>
      <c r="V242" s="123"/>
      <c r="AF242" s="123"/>
      <c r="AP242" s="123"/>
      <c r="AZ242" s="123"/>
      <c r="BJ242" s="123"/>
      <c r="BT242" s="123"/>
      <c r="CD242" s="123"/>
      <c r="CN242" s="123"/>
      <c r="CX242" s="123"/>
      <c r="DH242" s="123"/>
      <c r="DR242" s="123"/>
      <c r="EB242" s="123"/>
      <c r="EL242" s="123"/>
      <c r="EV242" s="123"/>
      <c r="FF242" s="123"/>
      <c r="FP242" s="123"/>
      <c r="FZ242" s="123"/>
      <c r="GJ242" s="123"/>
      <c r="GT242" s="123"/>
      <c r="HD242" s="123"/>
      <c r="HN242" s="123"/>
      <c r="HX242" s="123"/>
    </row>
    <row xmlns:x14ac="http://schemas.microsoft.com/office/spreadsheetml/2009/9/ac" r="243" s="3" customFormat="true" x14ac:dyDescent="0.25">
      <c r="A243" s="386"/>
      <c r="B243" s="123"/>
      <c r="L243" s="123"/>
      <c r="V243" s="123"/>
      <c r="AF243" s="123"/>
      <c r="AP243" s="123"/>
      <c r="AZ243" s="123"/>
      <c r="BJ243" s="123"/>
      <c r="BT243" s="123"/>
      <c r="CD243" s="123"/>
      <c r="CN243" s="123"/>
      <c r="CX243" s="123"/>
      <c r="DH243" s="123"/>
      <c r="DR243" s="123"/>
      <c r="EB243" s="123"/>
      <c r="EL243" s="123"/>
      <c r="EV243" s="123"/>
      <c r="FF243" s="123"/>
      <c r="FP243" s="123"/>
      <c r="FZ243" s="123"/>
      <c r="GJ243" s="123"/>
      <c r="GT243" s="123"/>
      <c r="HD243" s="123"/>
      <c r="HN243" s="123"/>
      <c r="HX243" s="123"/>
    </row>
    <row xmlns:x14ac="http://schemas.microsoft.com/office/spreadsheetml/2009/9/ac" r="244" s="3" customFormat="true" x14ac:dyDescent="0.25">
      <c r="A244" s="386"/>
      <c r="B244" s="123"/>
      <c r="L244" s="123"/>
      <c r="V244" s="123"/>
      <c r="AF244" s="123"/>
      <c r="AP244" s="123"/>
      <c r="AZ244" s="123"/>
      <c r="BJ244" s="123"/>
      <c r="BT244" s="123"/>
      <c r="CD244" s="123"/>
      <c r="CN244" s="123"/>
      <c r="CX244" s="123"/>
      <c r="DH244" s="123"/>
      <c r="DR244" s="123"/>
      <c r="EB244" s="123"/>
      <c r="EL244" s="123"/>
      <c r="EV244" s="123"/>
      <c r="FF244" s="123"/>
      <c r="FP244" s="123"/>
      <c r="FZ244" s="123"/>
      <c r="GJ244" s="123"/>
      <c r="GT244" s="123"/>
      <c r="HD244" s="123"/>
      <c r="HN244" s="123"/>
      <c r="HX244" s="123"/>
    </row>
    <row xmlns:x14ac="http://schemas.microsoft.com/office/spreadsheetml/2009/9/ac" r="245" s="3" customFormat="true" x14ac:dyDescent="0.25">
      <c r="A245" s="386"/>
      <c r="B245" s="123"/>
      <c r="L245" s="123"/>
      <c r="V245" s="123"/>
      <c r="AF245" s="123"/>
      <c r="AP245" s="123"/>
      <c r="AZ245" s="123"/>
      <c r="BJ245" s="123"/>
      <c r="BT245" s="123"/>
      <c r="CD245" s="123"/>
      <c r="CN245" s="123"/>
      <c r="CX245" s="123"/>
      <c r="DH245" s="123"/>
      <c r="DR245" s="123"/>
      <c r="EB245" s="123"/>
      <c r="EL245" s="123"/>
      <c r="EV245" s="123"/>
      <c r="FF245" s="123"/>
      <c r="FP245" s="123"/>
      <c r="FZ245" s="123"/>
      <c r="GJ245" s="123"/>
      <c r="GT245" s="123"/>
      <c r="HD245" s="123"/>
      <c r="HN245" s="123"/>
      <c r="HX245" s="123"/>
    </row>
    <row xmlns:x14ac="http://schemas.microsoft.com/office/spreadsheetml/2009/9/ac" r="246" s="3" customFormat="true" x14ac:dyDescent="0.25">
      <c r="A246" s="386"/>
      <c r="B246" s="123"/>
      <c r="L246" s="123"/>
      <c r="V246" s="123"/>
      <c r="AF246" s="123"/>
      <c r="AP246" s="123"/>
      <c r="AZ246" s="123"/>
      <c r="BJ246" s="123"/>
      <c r="BT246" s="123"/>
      <c r="CD246" s="123"/>
      <c r="CN246" s="123"/>
      <c r="CX246" s="123"/>
      <c r="DH246" s="123"/>
      <c r="DR246" s="123"/>
      <c r="EB246" s="123"/>
      <c r="EL246" s="123"/>
      <c r="EV246" s="123"/>
      <c r="FF246" s="123"/>
      <c r="FP246" s="123"/>
      <c r="FZ246" s="123"/>
      <c r="GJ246" s="123"/>
      <c r="GT246" s="123"/>
      <c r="HD246" s="123"/>
      <c r="HN246" s="123"/>
      <c r="HX246" s="123"/>
    </row>
    <row xmlns:x14ac="http://schemas.microsoft.com/office/spreadsheetml/2009/9/ac" r="247" s="3" customFormat="true" x14ac:dyDescent="0.25">
      <c r="A247" s="386"/>
      <c r="B247" s="123"/>
      <c r="L247" s="123"/>
      <c r="V247" s="123"/>
      <c r="AF247" s="123"/>
      <c r="AP247" s="123"/>
      <c r="AZ247" s="123"/>
      <c r="BJ247" s="123"/>
      <c r="BT247" s="123"/>
      <c r="CD247" s="123"/>
      <c r="CN247" s="123"/>
      <c r="CX247" s="123"/>
      <c r="DH247" s="123"/>
      <c r="DR247" s="123"/>
      <c r="EB247" s="123"/>
      <c r="EL247" s="123"/>
      <c r="EV247" s="123"/>
      <c r="FF247" s="123"/>
      <c r="FP247" s="123"/>
      <c r="FZ247" s="123"/>
      <c r="GJ247" s="123"/>
      <c r="GT247" s="123"/>
      <c r="HD247" s="123"/>
      <c r="HN247" s="123"/>
      <c r="HX247" s="123"/>
    </row>
    <row xmlns:x14ac="http://schemas.microsoft.com/office/spreadsheetml/2009/9/ac" r="248" s="3" customFormat="true" x14ac:dyDescent="0.25">
      <c r="A248" s="386"/>
      <c r="B248" s="123"/>
      <c r="L248" s="123"/>
      <c r="V248" s="123"/>
      <c r="AF248" s="123"/>
      <c r="AP248" s="123"/>
      <c r="AZ248" s="123"/>
      <c r="BJ248" s="123"/>
      <c r="BT248" s="123"/>
      <c r="CD248" s="123"/>
      <c r="CN248" s="123"/>
      <c r="CX248" s="123"/>
      <c r="DH248" s="123"/>
      <c r="DR248" s="123"/>
      <c r="EB248" s="123"/>
      <c r="EL248" s="123"/>
      <c r="EV248" s="123"/>
      <c r="FF248" s="123"/>
      <c r="FP248" s="123"/>
      <c r="FZ248" s="123"/>
      <c r="GJ248" s="123"/>
      <c r="GT248" s="123"/>
      <c r="HD248" s="123"/>
      <c r="HN248" s="123"/>
      <c r="HX248" s="123"/>
    </row>
    <row xmlns:x14ac="http://schemas.microsoft.com/office/spreadsheetml/2009/9/ac" r="249" s="3" customFormat="true" x14ac:dyDescent="0.25">
      <c r="A249" s="386"/>
      <c r="B249" s="123"/>
      <c r="L249" s="123"/>
      <c r="V249" s="123"/>
      <c r="AF249" s="123"/>
      <c r="AP249" s="123"/>
      <c r="AZ249" s="123"/>
      <c r="BJ249" s="123"/>
      <c r="BT249" s="123"/>
      <c r="CD249" s="123"/>
      <c r="CN249" s="123"/>
      <c r="CX249" s="123"/>
      <c r="DH249" s="123"/>
      <c r="DR249" s="123"/>
      <c r="EB249" s="123"/>
      <c r="EL249" s="123"/>
      <c r="EV249" s="123"/>
      <c r="FF249" s="123"/>
      <c r="FP249" s="123"/>
      <c r="FZ249" s="123"/>
      <c r="GJ249" s="123"/>
      <c r="GT249" s="123"/>
      <c r="HD249" s="123"/>
      <c r="HN249" s="123"/>
      <c r="HX249" s="123"/>
    </row>
    <row xmlns:x14ac="http://schemas.microsoft.com/office/spreadsheetml/2009/9/ac" r="250" s="3" customFormat="true" x14ac:dyDescent="0.25">
      <c r="A250" s="386"/>
      <c r="B250" s="123"/>
      <c r="L250" s="123"/>
      <c r="V250" s="123"/>
      <c r="AF250" s="123"/>
      <c r="AP250" s="123"/>
      <c r="AZ250" s="123"/>
      <c r="BJ250" s="123"/>
      <c r="BT250" s="123"/>
      <c r="CD250" s="123"/>
      <c r="CN250" s="123"/>
      <c r="CX250" s="123"/>
      <c r="DH250" s="123"/>
      <c r="DR250" s="123"/>
      <c r="EB250" s="123"/>
      <c r="EL250" s="123"/>
      <c r="EV250" s="123"/>
      <c r="FF250" s="123"/>
      <c r="FP250" s="123"/>
      <c r="FZ250" s="123"/>
      <c r="GJ250" s="123"/>
      <c r="GT250" s="123"/>
      <c r="HD250" s="123"/>
      <c r="HN250" s="123"/>
      <c r="HX250" s="123"/>
    </row>
    <row xmlns:x14ac="http://schemas.microsoft.com/office/spreadsheetml/2009/9/ac" r="251" s="3" customFormat="true" x14ac:dyDescent="0.25">
      <c r="A251" s="386"/>
      <c r="B251" s="123"/>
      <c r="L251" s="123"/>
      <c r="V251" s="123"/>
      <c r="AF251" s="123"/>
      <c r="AP251" s="123"/>
      <c r="AZ251" s="123"/>
      <c r="BJ251" s="123"/>
      <c r="BT251" s="123"/>
      <c r="CD251" s="123"/>
      <c r="CN251" s="123"/>
      <c r="CX251" s="123"/>
      <c r="DH251" s="123"/>
      <c r="DR251" s="123"/>
      <c r="EB251" s="123"/>
      <c r="EL251" s="123"/>
      <c r="EV251" s="123"/>
      <c r="FF251" s="123"/>
      <c r="FP251" s="123"/>
      <c r="FZ251" s="123"/>
      <c r="GJ251" s="123"/>
      <c r="GT251" s="123"/>
      <c r="HD251" s="123"/>
      <c r="HN251" s="123"/>
      <c r="HX251" s="123"/>
    </row>
    <row xmlns:x14ac="http://schemas.microsoft.com/office/spreadsheetml/2009/9/ac" r="252" s="3" customFormat="true" x14ac:dyDescent="0.25">
      <c r="A252" s="386"/>
      <c r="B252" s="123"/>
      <c r="L252" s="123"/>
      <c r="V252" s="123"/>
      <c r="AF252" s="123"/>
      <c r="AP252" s="123"/>
      <c r="AZ252" s="123"/>
      <c r="BJ252" s="123"/>
      <c r="BT252" s="123"/>
      <c r="CD252" s="123"/>
      <c r="CN252" s="123"/>
      <c r="CX252" s="123"/>
      <c r="DH252" s="123"/>
      <c r="DR252" s="123"/>
      <c r="EB252" s="123"/>
      <c r="EL252" s="123"/>
      <c r="EV252" s="123"/>
      <c r="FF252" s="123"/>
      <c r="FP252" s="123"/>
      <c r="FZ252" s="123"/>
      <c r="GJ252" s="123"/>
      <c r="GT252" s="123"/>
      <c r="HD252" s="123"/>
      <c r="HN252" s="123"/>
      <c r="HX252" s="123"/>
    </row>
    <row xmlns:x14ac="http://schemas.microsoft.com/office/spreadsheetml/2009/9/ac" r="253" s="3" customFormat="true" x14ac:dyDescent="0.25">
      <c r="A253" s="386"/>
      <c r="B253" s="123"/>
      <c r="L253" s="123"/>
      <c r="V253" s="123"/>
      <c r="AF253" s="123"/>
      <c r="AP253" s="123"/>
      <c r="AZ253" s="123"/>
      <c r="BJ253" s="123"/>
      <c r="BT253" s="123"/>
      <c r="CD253" s="123"/>
      <c r="CN253" s="123"/>
      <c r="CX253" s="123"/>
      <c r="DH253" s="123"/>
      <c r="DR253" s="123"/>
      <c r="EB253" s="123"/>
      <c r="EL253" s="123"/>
      <c r="EV253" s="123"/>
      <c r="FF253" s="123"/>
      <c r="FP253" s="123"/>
      <c r="FZ253" s="123"/>
      <c r="GJ253" s="123"/>
      <c r="GT253" s="123"/>
      <c r="HD253" s="123"/>
      <c r="HN253" s="123"/>
      <c r="HX253" s="123"/>
    </row>
    <row xmlns:x14ac="http://schemas.microsoft.com/office/spreadsheetml/2009/9/ac" r="254" s="3" customFormat="true" x14ac:dyDescent="0.25">
      <c r="A254" s="386"/>
      <c r="B254" s="123"/>
      <c r="L254" s="123"/>
      <c r="V254" s="123"/>
      <c r="AF254" s="123"/>
      <c r="AP254" s="123"/>
      <c r="AZ254" s="123"/>
      <c r="BJ254" s="123"/>
      <c r="BT254" s="123"/>
      <c r="CD254" s="123"/>
      <c r="CN254" s="123"/>
      <c r="CX254" s="123"/>
      <c r="DH254" s="123"/>
      <c r="DR254" s="123"/>
      <c r="EB254" s="123"/>
      <c r="EL254" s="123"/>
      <c r="EV254" s="123"/>
      <c r="FF254" s="123"/>
      <c r="FP254" s="123"/>
      <c r="FZ254" s="123"/>
      <c r="GJ254" s="123"/>
      <c r="GT254" s="123"/>
      <c r="HD254" s="123"/>
      <c r="HN254" s="123"/>
      <c r="HX254" s="123"/>
    </row>
    <row xmlns:x14ac="http://schemas.microsoft.com/office/spreadsheetml/2009/9/ac" r="255" s="3" customFormat="true" x14ac:dyDescent="0.25">
      <c r="A255" s="386"/>
      <c r="B255" s="123"/>
      <c r="L255" s="123"/>
      <c r="V255" s="123"/>
      <c r="AF255" s="123"/>
      <c r="AP255" s="123"/>
      <c r="AZ255" s="123"/>
      <c r="BJ255" s="123"/>
      <c r="BT255" s="123"/>
      <c r="CD255" s="123"/>
      <c r="CN255" s="123"/>
      <c r="CX255" s="123"/>
      <c r="DH255" s="123"/>
      <c r="DR255" s="123"/>
      <c r="EB255" s="123"/>
      <c r="EL255" s="123"/>
      <c r="EV255" s="123"/>
      <c r="FF255" s="123"/>
      <c r="FP255" s="123"/>
      <c r="FZ255" s="123"/>
      <c r="GJ255" s="123"/>
      <c r="GT255" s="123"/>
      <c r="HD255" s="123"/>
      <c r="HN255" s="123"/>
      <c r="HX255" s="123"/>
    </row>
    <row xmlns:x14ac="http://schemas.microsoft.com/office/spreadsheetml/2009/9/ac" r="256" s="3" customFormat="true" x14ac:dyDescent="0.25">
      <c r="A256" s="386"/>
      <c r="B256" s="123"/>
      <c r="L256" s="123"/>
      <c r="V256" s="123"/>
      <c r="AF256" s="123"/>
      <c r="AP256" s="123"/>
      <c r="AZ256" s="123"/>
      <c r="BJ256" s="123"/>
      <c r="BT256" s="123"/>
      <c r="CD256" s="123"/>
      <c r="CN256" s="123"/>
      <c r="CX256" s="123"/>
      <c r="DH256" s="123"/>
      <c r="DR256" s="123"/>
      <c r="EB256" s="123"/>
      <c r="EL256" s="123"/>
      <c r="EV256" s="123"/>
      <c r="FF256" s="123"/>
      <c r="FP256" s="123"/>
      <c r="FZ256" s="123"/>
      <c r="GJ256" s="123"/>
      <c r="GT256" s="123"/>
      <c r="HD256" s="123"/>
      <c r="HN256" s="123"/>
      <c r="HX256" s="123"/>
    </row>
    <row xmlns:x14ac="http://schemas.microsoft.com/office/spreadsheetml/2009/9/ac" r="257" s="3" customFormat="true" x14ac:dyDescent="0.25">
      <c r="A257" s="386"/>
      <c r="B257" s="123"/>
      <c r="L257" s="123"/>
      <c r="V257" s="123"/>
      <c r="AF257" s="123"/>
      <c r="AP257" s="123"/>
      <c r="AZ257" s="123"/>
      <c r="BJ257" s="123"/>
      <c r="BT257" s="123"/>
      <c r="CD257" s="123"/>
      <c r="CN257" s="123"/>
      <c r="CX257" s="123"/>
      <c r="DH257" s="123"/>
      <c r="DR257" s="123"/>
      <c r="EB257" s="123"/>
      <c r="EL257" s="123"/>
      <c r="EV257" s="123"/>
      <c r="FF257" s="123"/>
      <c r="FP257" s="123"/>
      <c r="FZ257" s="123"/>
      <c r="GJ257" s="123"/>
      <c r="GT257" s="123"/>
      <c r="HD257" s="123"/>
      <c r="HN257" s="123"/>
      <c r="HX257" s="123"/>
    </row>
    <row xmlns:x14ac="http://schemas.microsoft.com/office/spreadsheetml/2009/9/ac" r="258" s="3" customFormat="true" x14ac:dyDescent="0.25">
      <c r="A258" s="386"/>
      <c r="B258" s="123"/>
      <c r="L258" s="123"/>
      <c r="V258" s="123"/>
      <c r="AF258" s="123"/>
      <c r="AP258" s="123"/>
      <c r="AZ258" s="123"/>
      <c r="BJ258" s="123"/>
      <c r="BT258" s="123"/>
      <c r="CD258" s="123"/>
      <c r="CN258" s="123"/>
      <c r="CX258" s="123"/>
      <c r="DH258" s="123"/>
      <c r="DR258" s="123"/>
      <c r="EB258" s="123"/>
      <c r="EL258" s="123"/>
      <c r="EV258" s="123"/>
      <c r="FF258" s="123"/>
      <c r="FP258" s="123"/>
      <c r="FZ258" s="123"/>
      <c r="GJ258" s="123"/>
      <c r="GT258" s="123"/>
      <c r="HD258" s="123"/>
      <c r="HN258" s="123"/>
      <c r="HX258" s="123"/>
    </row>
    <row xmlns:x14ac="http://schemas.microsoft.com/office/spreadsheetml/2009/9/ac" r="259" s="3" customFormat="true" x14ac:dyDescent="0.25">
      <c r="A259" s="386"/>
      <c r="B259" s="123"/>
      <c r="L259" s="123"/>
      <c r="V259" s="123"/>
      <c r="AF259" s="123"/>
      <c r="AP259" s="123"/>
      <c r="AZ259" s="123"/>
      <c r="BJ259" s="123"/>
      <c r="BT259" s="123"/>
      <c r="CD259" s="123"/>
      <c r="CN259" s="123"/>
      <c r="CX259" s="123"/>
      <c r="DH259" s="123"/>
      <c r="DR259" s="123"/>
      <c r="EB259" s="123"/>
      <c r="EL259" s="123"/>
      <c r="EV259" s="123"/>
      <c r="FF259" s="123"/>
      <c r="FP259" s="123"/>
      <c r="FZ259" s="123"/>
      <c r="GJ259" s="123"/>
      <c r="GT259" s="123"/>
      <c r="HD259" s="123"/>
      <c r="HN259" s="123"/>
      <c r="HX259" s="123"/>
    </row>
    <row xmlns:x14ac="http://schemas.microsoft.com/office/spreadsheetml/2009/9/ac" r="260" s="3" customFormat="true" x14ac:dyDescent="0.25">
      <c r="A260" s="386"/>
      <c r="B260" s="123"/>
      <c r="L260" s="123"/>
      <c r="V260" s="123"/>
      <c r="AF260" s="123"/>
      <c r="AP260" s="123"/>
      <c r="AZ260" s="123"/>
      <c r="BJ260" s="123"/>
      <c r="BT260" s="123"/>
      <c r="CD260" s="123"/>
      <c r="CN260" s="123"/>
      <c r="CX260" s="123"/>
      <c r="DH260" s="123"/>
      <c r="DR260" s="123"/>
      <c r="EB260" s="123"/>
      <c r="EL260" s="123"/>
      <c r="EV260" s="123"/>
      <c r="FF260" s="123"/>
      <c r="FP260" s="123"/>
      <c r="FZ260" s="123"/>
      <c r="GJ260" s="123"/>
      <c r="GT260" s="123"/>
      <c r="HD260" s="123"/>
      <c r="HN260" s="123"/>
      <c r="HX260" s="123"/>
    </row>
    <row xmlns:x14ac="http://schemas.microsoft.com/office/spreadsheetml/2009/9/ac" r="261" s="3" customFormat="true" x14ac:dyDescent="0.25">
      <c r="A261" s="386"/>
      <c r="B261" s="123"/>
      <c r="L261" s="123"/>
      <c r="V261" s="123"/>
      <c r="AF261" s="123"/>
      <c r="AP261" s="123"/>
      <c r="AZ261" s="123"/>
      <c r="BJ261" s="123"/>
      <c r="BT261" s="123"/>
      <c r="CD261" s="123"/>
      <c r="CN261" s="123"/>
      <c r="CX261" s="123"/>
      <c r="DH261" s="123"/>
      <c r="DR261" s="123"/>
      <c r="EB261" s="123"/>
      <c r="EL261" s="123"/>
      <c r="EV261" s="123"/>
      <c r="FF261" s="123"/>
      <c r="FP261" s="123"/>
      <c r="FZ261" s="123"/>
      <c r="GJ261" s="123"/>
      <c r="GT261" s="123"/>
      <c r="HD261" s="123"/>
      <c r="HN261" s="123"/>
      <c r="HX261" s="123"/>
    </row>
    <row xmlns:x14ac="http://schemas.microsoft.com/office/spreadsheetml/2009/9/ac" r="262" s="3" customFormat="true" x14ac:dyDescent="0.25">
      <c r="A262" s="386"/>
      <c r="B262" s="123"/>
      <c r="L262" s="123"/>
      <c r="V262" s="123"/>
      <c r="AF262" s="123"/>
      <c r="AP262" s="123"/>
      <c r="AZ262" s="123"/>
      <c r="BJ262" s="123"/>
      <c r="BT262" s="123"/>
      <c r="CD262" s="123"/>
      <c r="CN262" s="123"/>
      <c r="CX262" s="123"/>
      <c r="DH262" s="123"/>
      <c r="DR262" s="123"/>
      <c r="EB262" s="123"/>
      <c r="EL262" s="123"/>
      <c r="EV262" s="123"/>
      <c r="FF262" s="123"/>
      <c r="FP262" s="123"/>
      <c r="FZ262" s="123"/>
      <c r="GJ262" s="123"/>
      <c r="GT262" s="123"/>
      <c r="HD262" s="123"/>
      <c r="HN262" s="123"/>
      <c r="HX262" s="123"/>
    </row>
    <row xmlns:x14ac="http://schemas.microsoft.com/office/spreadsheetml/2009/9/ac" r="263" s="3" customFormat="true" x14ac:dyDescent="0.25">
      <c r="A263" s="386"/>
      <c r="B263" s="123"/>
      <c r="L263" s="123"/>
      <c r="V263" s="123"/>
      <c r="AF263" s="123"/>
      <c r="AP263" s="123"/>
      <c r="AZ263" s="123"/>
      <c r="BJ263" s="123"/>
      <c r="BT263" s="123"/>
      <c r="CD263" s="123"/>
      <c r="CN263" s="123"/>
      <c r="CX263" s="123"/>
      <c r="DH263" s="123"/>
      <c r="DR263" s="123"/>
      <c r="EB263" s="123"/>
      <c r="EL263" s="123"/>
      <c r="EV263" s="123"/>
      <c r="FF263" s="123"/>
      <c r="FP263" s="123"/>
      <c r="FZ263" s="123"/>
      <c r="GJ263" s="123"/>
      <c r="GT263" s="123"/>
      <c r="HD263" s="123"/>
      <c r="HN263" s="123"/>
      <c r="HX263" s="123"/>
    </row>
    <row xmlns:x14ac="http://schemas.microsoft.com/office/spreadsheetml/2009/9/ac" r="264" s="3" customFormat="true" x14ac:dyDescent="0.25">
      <c r="A264" s="386"/>
      <c r="B264" s="123"/>
      <c r="L264" s="123"/>
      <c r="V264" s="123"/>
      <c r="AF264" s="123"/>
      <c r="AP264" s="123"/>
      <c r="AZ264" s="123"/>
      <c r="BJ264" s="123"/>
      <c r="BT264" s="123"/>
      <c r="CD264" s="123"/>
      <c r="CN264" s="123"/>
      <c r="CX264" s="123"/>
      <c r="DH264" s="123"/>
      <c r="DR264" s="123"/>
      <c r="EB264" s="123"/>
      <c r="EL264" s="123"/>
      <c r="EV264" s="123"/>
      <c r="FF264" s="123"/>
      <c r="FP264" s="123"/>
      <c r="FZ264" s="123"/>
      <c r="GJ264" s="123"/>
      <c r="GT264" s="123"/>
      <c r="HD264" s="123"/>
      <c r="HN264" s="123"/>
      <c r="HX264" s="123"/>
    </row>
    <row xmlns:x14ac="http://schemas.microsoft.com/office/spreadsheetml/2009/9/ac" r="265" s="3" customFormat="true" x14ac:dyDescent="0.25">
      <c r="A265" s="386"/>
      <c r="B265" s="123"/>
      <c r="L265" s="123"/>
      <c r="V265" s="123"/>
      <c r="AF265" s="123"/>
      <c r="AP265" s="123"/>
      <c r="AZ265" s="123"/>
      <c r="BJ265" s="123"/>
      <c r="BT265" s="123"/>
      <c r="CD265" s="123"/>
      <c r="CN265" s="123"/>
      <c r="CX265" s="123"/>
      <c r="DH265" s="123"/>
      <c r="DR265" s="123"/>
      <c r="EB265" s="123"/>
      <c r="EL265" s="123"/>
      <c r="EV265" s="123"/>
      <c r="FF265" s="123"/>
      <c r="FP265" s="123"/>
      <c r="FZ265" s="123"/>
      <c r="GJ265" s="123"/>
      <c r="GT265" s="123"/>
      <c r="HD265" s="123"/>
      <c r="HN265" s="123"/>
      <c r="HX265" s="123"/>
    </row>
    <row xmlns:x14ac="http://schemas.microsoft.com/office/spreadsheetml/2009/9/ac" r="266" s="3" customFormat="true" x14ac:dyDescent="0.25">
      <c r="A266" s="386"/>
      <c r="B266" s="123"/>
      <c r="L266" s="123"/>
      <c r="V266" s="123"/>
      <c r="AF266" s="123"/>
      <c r="AP266" s="123"/>
      <c r="AZ266" s="123"/>
      <c r="BJ266" s="123"/>
      <c r="BT266" s="123"/>
      <c r="CD266" s="123"/>
      <c r="CN266" s="123"/>
      <c r="CX266" s="123"/>
      <c r="DH266" s="123"/>
      <c r="DR266" s="123"/>
      <c r="EB266" s="123"/>
      <c r="EL266" s="123"/>
      <c r="EV266" s="123"/>
      <c r="FF266" s="123"/>
      <c r="FP266" s="123"/>
      <c r="FZ266" s="123"/>
      <c r="GJ266" s="123"/>
      <c r="GT266" s="123"/>
      <c r="HD266" s="123"/>
      <c r="HN266" s="123"/>
      <c r="HX266" s="123"/>
    </row>
    <row xmlns:x14ac="http://schemas.microsoft.com/office/spreadsheetml/2009/9/ac" r="267" s="3" customFormat="true" x14ac:dyDescent="0.25">
      <c r="A267" s="386"/>
      <c r="B267" s="123"/>
      <c r="L267" s="123"/>
      <c r="V267" s="123"/>
      <c r="AF267" s="123"/>
      <c r="AP267" s="123"/>
      <c r="AZ267" s="123"/>
      <c r="BJ267" s="123"/>
      <c r="BT267" s="123"/>
      <c r="CD267" s="123"/>
      <c r="CN267" s="123"/>
      <c r="CX267" s="123"/>
      <c r="DH267" s="123"/>
      <c r="DR267" s="123"/>
      <c r="EB267" s="123"/>
      <c r="EL267" s="123"/>
      <c r="EV267" s="123"/>
      <c r="FF267" s="123"/>
      <c r="FP267" s="123"/>
      <c r="FZ267" s="123"/>
      <c r="GJ267" s="123"/>
      <c r="GT267" s="123"/>
      <c r="HD267" s="123"/>
      <c r="HN267" s="123"/>
      <c r="HX267" s="123"/>
    </row>
    <row xmlns:x14ac="http://schemas.microsoft.com/office/spreadsheetml/2009/9/ac" r="268" s="3" customFormat="true" x14ac:dyDescent="0.25">
      <c r="A268" s="386"/>
      <c r="B268" s="123"/>
      <c r="L268" s="123"/>
      <c r="V268" s="123"/>
      <c r="AF268" s="123"/>
      <c r="AP268" s="123"/>
      <c r="AZ268" s="123"/>
      <c r="BJ268" s="123"/>
      <c r="BT268" s="123"/>
      <c r="CD268" s="123"/>
      <c r="CN268" s="123"/>
      <c r="CX268" s="123"/>
      <c r="DH268" s="123"/>
      <c r="DR268" s="123"/>
      <c r="EB268" s="123"/>
      <c r="EL268" s="123"/>
      <c r="EV268" s="123"/>
      <c r="FF268" s="123"/>
      <c r="FP268" s="123"/>
      <c r="FZ268" s="123"/>
      <c r="GJ268" s="123"/>
      <c r="GT268" s="123"/>
      <c r="HD268" s="123"/>
      <c r="HN268" s="123"/>
      <c r="HX268" s="123"/>
    </row>
    <row xmlns:x14ac="http://schemas.microsoft.com/office/spreadsheetml/2009/9/ac" r="269" s="3" customFormat="true" x14ac:dyDescent="0.25">
      <c r="A269" s="386"/>
      <c r="B269" s="123"/>
      <c r="L269" s="123"/>
      <c r="V269" s="123"/>
      <c r="AF269" s="123"/>
      <c r="AP269" s="123"/>
      <c r="AZ269" s="123"/>
      <c r="BJ269" s="123"/>
      <c r="BT269" s="123"/>
      <c r="CD269" s="123"/>
      <c r="CN269" s="123"/>
      <c r="CX269" s="123"/>
      <c r="DH269" s="123"/>
      <c r="DR269" s="123"/>
      <c r="EB269" s="123"/>
      <c r="EL269" s="123"/>
      <c r="EV269" s="123"/>
      <c r="FF269" s="123"/>
      <c r="FP269" s="123"/>
      <c r="FZ269" s="123"/>
      <c r="GJ269" s="123"/>
      <c r="GT269" s="123"/>
      <c r="HD269" s="123"/>
      <c r="HN269" s="123"/>
      <c r="HX269" s="123"/>
    </row>
    <row xmlns:x14ac="http://schemas.microsoft.com/office/spreadsheetml/2009/9/ac" r="270" s="3" customFormat="true" x14ac:dyDescent="0.25">
      <c r="A270" s="386"/>
      <c r="B270" s="123"/>
      <c r="L270" s="123"/>
      <c r="V270" s="123"/>
      <c r="AF270" s="123"/>
      <c r="AP270" s="123"/>
      <c r="AZ270" s="123"/>
      <c r="BJ270" s="123"/>
      <c r="BT270" s="123"/>
      <c r="CD270" s="123"/>
      <c r="CN270" s="123"/>
      <c r="CX270" s="123"/>
      <c r="DH270" s="123"/>
      <c r="DR270" s="123"/>
      <c r="EB270" s="123"/>
      <c r="EL270" s="123"/>
      <c r="EV270" s="123"/>
      <c r="FF270" s="123"/>
      <c r="FP270" s="123"/>
      <c r="FZ270" s="123"/>
      <c r="GJ270" s="123"/>
      <c r="GT270" s="123"/>
      <c r="HD270" s="123"/>
      <c r="HN270" s="123"/>
      <c r="HX270" s="123"/>
    </row>
    <row xmlns:x14ac="http://schemas.microsoft.com/office/spreadsheetml/2009/9/ac" r="271" s="3" customFormat="true" x14ac:dyDescent="0.25">
      <c r="A271" s="386"/>
      <c r="B271" s="123"/>
      <c r="L271" s="123"/>
      <c r="V271" s="123"/>
      <c r="AF271" s="123"/>
      <c r="AP271" s="123"/>
      <c r="AZ271" s="123"/>
      <c r="BJ271" s="123"/>
      <c r="BT271" s="123"/>
      <c r="CD271" s="123"/>
      <c r="CN271" s="123"/>
      <c r="CX271" s="123"/>
      <c r="DH271" s="123"/>
      <c r="DR271" s="123"/>
      <c r="EB271" s="123"/>
      <c r="EL271" s="123"/>
      <c r="EV271" s="123"/>
      <c r="FF271" s="123"/>
      <c r="FP271" s="123"/>
      <c r="FZ271" s="123"/>
      <c r="GJ271" s="123"/>
      <c r="GT271" s="123"/>
      <c r="HD271" s="123"/>
      <c r="HN271" s="123"/>
      <c r="HX271" s="123"/>
    </row>
    <row xmlns:x14ac="http://schemas.microsoft.com/office/spreadsheetml/2009/9/ac" r="272" s="3" customFormat="true" x14ac:dyDescent="0.25">
      <c r="A272" s="386"/>
      <c r="B272" s="123"/>
      <c r="L272" s="123"/>
      <c r="V272" s="123"/>
      <c r="AF272" s="123"/>
      <c r="AP272" s="123"/>
      <c r="AZ272" s="123"/>
      <c r="BJ272" s="123"/>
      <c r="BT272" s="123"/>
      <c r="CD272" s="123"/>
      <c r="CN272" s="123"/>
      <c r="CX272" s="123"/>
      <c r="DH272" s="123"/>
      <c r="DR272" s="123"/>
      <c r="EB272" s="123"/>
      <c r="EL272" s="123"/>
      <c r="EV272" s="123"/>
      <c r="FF272" s="123"/>
      <c r="FP272" s="123"/>
      <c r="FZ272" s="123"/>
      <c r="GJ272" s="123"/>
      <c r="GT272" s="123"/>
      <c r="HD272" s="123"/>
      <c r="HN272" s="123"/>
      <c r="HX272" s="123"/>
    </row>
    <row xmlns:x14ac="http://schemas.microsoft.com/office/spreadsheetml/2009/9/ac" r="273" s="3" customFormat="true" x14ac:dyDescent="0.25">
      <c r="A273" s="386"/>
      <c r="B273" s="123"/>
      <c r="L273" s="123"/>
      <c r="V273" s="123"/>
      <c r="AF273" s="123"/>
      <c r="AP273" s="123"/>
      <c r="AZ273" s="123"/>
      <c r="BJ273" s="123"/>
      <c r="BT273" s="123"/>
      <c r="CD273" s="123"/>
      <c r="CN273" s="123"/>
      <c r="CX273" s="123"/>
      <c r="DH273" s="123"/>
      <c r="DR273" s="123"/>
      <c r="EB273" s="123"/>
      <c r="EL273" s="123"/>
      <c r="EV273" s="123"/>
      <c r="FF273" s="123"/>
      <c r="FP273" s="123"/>
      <c r="FZ273" s="123"/>
      <c r="GJ273" s="123"/>
      <c r="GT273" s="123"/>
      <c r="HD273" s="123"/>
      <c r="HN273" s="123"/>
      <c r="HX273" s="123"/>
    </row>
    <row xmlns:x14ac="http://schemas.microsoft.com/office/spreadsheetml/2009/9/ac" r="274" s="3" customFormat="true" x14ac:dyDescent="0.25">
      <c r="A274" s="386"/>
      <c r="B274" s="123"/>
      <c r="L274" s="123"/>
      <c r="V274" s="123"/>
      <c r="AF274" s="123"/>
      <c r="AP274" s="123"/>
      <c r="AZ274" s="123"/>
      <c r="BJ274" s="123"/>
      <c r="BT274" s="123"/>
      <c r="CD274" s="123"/>
      <c r="CN274" s="123"/>
      <c r="CX274" s="123"/>
      <c r="DH274" s="123"/>
      <c r="DR274" s="123"/>
      <c r="EB274" s="123"/>
      <c r="EL274" s="123"/>
      <c r="EV274" s="123"/>
      <c r="FF274" s="123"/>
      <c r="FP274" s="123"/>
      <c r="FZ274" s="123"/>
      <c r="GJ274" s="123"/>
      <c r="GT274" s="123"/>
      <c r="HD274" s="123"/>
      <c r="HN274" s="123"/>
      <c r="HX274" s="123"/>
    </row>
    <row xmlns:x14ac="http://schemas.microsoft.com/office/spreadsheetml/2009/9/ac" r="275" s="3" customFormat="true" x14ac:dyDescent="0.25">
      <c r="A275" s="386"/>
      <c r="B275" s="123"/>
      <c r="L275" s="123"/>
      <c r="V275" s="123"/>
      <c r="AF275" s="123"/>
      <c r="AP275" s="123"/>
      <c r="AZ275" s="123"/>
      <c r="BJ275" s="123"/>
      <c r="BT275" s="123"/>
      <c r="CD275" s="123"/>
      <c r="CN275" s="123"/>
      <c r="CX275" s="123"/>
      <c r="DH275" s="123"/>
      <c r="DR275" s="123"/>
      <c r="EB275" s="123"/>
      <c r="EL275" s="123"/>
      <c r="EV275" s="123"/>
      <c r="FF275" s="123"/>
      <c r="FP275" s="123"/>
      <c r="FZ275" s="123"/>
      <c r="GJ275" s="123"/>
      <c r="GT275" s="123"/>
      <c r="HD275" s="123"/>
      <c r="HN275" s="123"/>
      <c r="HX275" s="123"/>
    </row>
    <row xmlns:x14ac="http://schemas.microsoft.com/office/spreadsheetml/2009/9/ac" r="276" s="3" customFormat="true" x14ac:dyDescent="0.25">
      <c r="A276" s="386"/>
      <c r="B276" s="123"/>
      <c r="L276" s="123"/>
      <c r="V276" s="123"/>
      <c r="AF276" s="123"/>
      <c r="AP276" s="123"/>
      <c r="AZ276" s="123"/>
      <c r="BJ276" s="123"/>
      <c r="BT276" s="123"/>
      <c r="CD276" s="123"/>
      <c r="CN276" s="123"/>
      <c r="CX276" s="123"/>
      <c r="DH276" s="123"/>
      <c r="DR276" s="123"/>
      <c r="EB276" s="123"/>
      <c r="EL276" s="123"/>
      <c r="EV276" s="123"/>
      <c r="FF276" s="123"/>
      <c r="FP276" s="123"/>
      <c r="FZ276" s="123"/>
      <c r="GJ276" s="123"/>
      <c r="GT276" s="123"/>
      <c r="HD276" s="123"/>
      <c r="HN276" s="123"/>
      <c r="HX276" s="123"/>
    </row>
    <row xmlns:x14ac="http://schemas.microsoft.com/office/spreadsheetml/2009/9/ac" r="277" s="3" customFormat="true" x14ac:dyDescent="0.25">
      <c r="A277" s="386"/>
      <c r="B277" s="123"/>
      <c r="L277" s="123"/>
      <c r="V277" s="123"/>
      <c r="AF277" s="123"/>
      <c r="AP277" s="123"/>
      <c r="AZ277" s="123"/>
      <c r="BJ277" s="123"/>
      <c r="BT277" s="123"/>
      <c r="CD277" s="123"/>
      <c r="CN277" s="123"/>
      <c r="CX277" s="123"/>
      <c r="DH277" s="123"/>
      <c r="DR277" s="123"/>
      <c r="EB277" s="123"/>
      <c r="EL277" s="123"/>
      <c r="EV277" s="123"/>
      <c r="FF277" s="123"/>
      <c r="FP277" s="123"/>
      <c r="FZ277" s="123"/>
      <c r="GJ277" s="123"/>
      <c r="GT277" s="123"/>
      <c r="HD277" s="123"/>
      <c r="HN277" s="123"/>
      <c r="HX277" s="123"/>
    </row>
    <row xmlns:x14ac="http://schemas.microsoft.com/office/spreadsheetml/2009/9/ac" r="278" s="3" customFormat="true" x14ac:dyDescent="0.25">
      <c r="A278" s="386"/>
      <c r="B278" s="123"/>
      <c r="L278" s="123"/>
      <c r="V278" s="123"/>
      <c r="AF278" s="123"/>
      <c r="AP278" s="123"/>
      <c r="AZ278" s="123"/>
      <c r="BJ278" s="123"/>
      <c r="BT278" s="123"/>
      <c r="CD278" s="123"/>
      <c r="CN278" s="123"/>
      <c r="CX278" s="123"/>
      <c r="DH278" s="123"/>
      <c r="DR278" s="123"/>
      <c r="EB278" s="123"/>
      <c r="EL278" s="123"/>
      <c r="EV278" s="123"/>
      <c r="FF278" s="123"/>
      <c r="FP278" s="123"/>
      <c r="FZ278" s="123"/>
      <c r="GJ278" s="123"/>
      <c r="GT278" s="123"/>
      <c r="HD278" s="123"/>
      <c r="HN278" s="123"/>
      <c r="HX278" s="123"/>
    </row>
    <row xmlns:x14ac="http://schemas.microsoft.com/office/spreadsheetml/2009/9/ac" r="279" s="3" customFormat="true" x14ac:dyDescent="0.25">
      <c r="A279" s="386"/>
      <c r="B279" s="123"/>
      <c r="L279" s="123"/>
      <c r="V279" s="123"/>
      <c r="AF279" s="123"/>
      <c r="AP279" s="123"/>
      <c r="AZ279" s="123"/>
      <c r="BJ279" s="123"/>
      <c r="BT279" s="123"/>
      <c r="CD279" s="123"/>
      <c r="CN279" s="123"/>
      <c r="CX279" s="123"/>
      <c r="DH279" s="123"/>
      <c r="DR279" s="123"/>
      <c r="EB279" s="123"/>
      <c r="EL279" s="123"/>
      <c r="EV279" s="123"/>
      <c r="FF279" s="123"/>
      <c r="FP279" s="123"/>
      <c r="FZ279" s="123"/>
      <c r="GJ279" s="123"/>
      <c r="GT279" s="123"/>
      <c r="HD279" s="123"/>
      <c r="HN279" s="123"/>
      <c r="HX279" s="123"/>
    </row>
    <row xmlns:x14ac="http://schemas.microsoft.com/office/spreadsheetml/2009/9/ac" r="280" s="3" customFormat="true" x14ac:dyDescent="0.25">
      <c r="A280" s="386"/>
      <c r="B280" s="123"/>
      <c r="L280" s="123"/>
      <c r="V280" s="123"/>
      <c r="AF280" s="123"/>
      <c r="AP280" s="123"/>
      <c r="AZ280" s="123"/>
      <c r="BJ280" s="123"/>
      <c r="BT280" s="123"/>
      <c r="CD280" s="123"/>
      <c r="CN280" s="123"/>
      <c r="CX280" s="123"/>
      <c r="DH280" s="123"/>
      <c r="DR280" s="123"/>
      <c r="EB280" s="123"/>
      <c r="EL280" s="123"/>
      <c r="EV280" s="123"/>
      <c r="FF280" s="123"/>
      <c r="FP280" s="123"/>
      <c r="FZ280" s="123"/>
      <c r="GJ280" s="123"/>
      <c r="GT280" s="123"/>
      <c r="HD280" s="123"/>
      <c r="HN280" s="123"/>
      <c r="HX280" s="123"/>
    </row>
    <row xmlns:x14ac="http://schemas.microsoft.com/office/spreadsheetml/2009/9/ac" r="281" s="3" customFormat="true" x14ac:dyDescent="0.25">
      <c r="A281" s="386"/>
      <c r="B281" s="123"/>
      <c r="L281" s="123"/>
      <c r="V281" s="123"/>
      <c r="AF281" s="123"/>
      <c r="AP281" s="123"/>
      <c r="AZ281" s="123"/>
      <c r="BJ281" s="123"/>
      <c r="BT281" s="123"/>
      <c r="CD281" s="123"/>
      <c r="CN281" s="123"/>
      <c r="CX281" s="123"/>
      <c r="DH281" s="123"/>
      <c r="DR281" s="123"/>
      <c r="EB281" s="123"/>
      <c r="EL281" s="123"/>
      <c r="EV281" s="123"/>
      <c r="FF281" s="123"/>
      <c r="FP281" s="123"/>
      <c r="FZ281" s="123"/>
      <c r="GJ281" s="123"/>
      <c r="GT281" s="123"/>
      <c r="HD281" s="123"/>
      <c r="HN281" s="123"/>
      <c r="HX281" s="123"/>
    </row>
    <row xmlns:x14ac="http://schemas.microsoft.com/office/spreadsheetml/2009/9/ac" r="282" s="3" customFormat="true" x14ac:dyDescent="0.25">
      <c r="A282" s="386"/>
      <c r="B282" s="123"/>
      <c r="L282" s="123"/>
      <c r="V282" s="123"/>
      <c r="AF282" s="123"/>
      <c r="AP282" s="123"/>
      <c r="AZ282" s="123"/>
      <c r="BJ282" s="123"/>
      <c r="BT282" s="123"/>
      <c r="CD282" s="123"/>
      <c r="CN282" s="123"/>
      <c r="CX282" s="123"/>
      <c r="DH282" s="123"/>
      <c r="DR282" s="123"/>
      <c r="EB282" s="123"/>
      <c r="EL282" s="123"/>
      <c r="EV282" s="123"/>
      <c r="FF282" s="123"/>
      <c r="FP282" s="123"/>
      <c r="FZ282" s="123"/>
      <c r="GJ282" s="123"/>
      <c r="GT282" s="123"/>
      <c r="HD282" s="123"/>
      <c r="HN282" s="123"/>
      <c r="HX282" s="123"/>
    </row>
    <row xmlns:x14ac="http://schemas.microsoft.com/office/spreadsheetml/2009/9/ac" r="283" s="3" customFormat="true" x14ac:dyDescent="0.25">
      <c r="A283" s="386"/>
      <c r="B283" s="123"/>
      <c r="L283" s="123"/>
      <c r="V283" s="123"/>
      <c r="AF283" s="123"/>
      <c r="AP283" s="123"/>
      <c r="AZ283" s="123"/>
      <c r="BJ283" s="123"/>
      <c r="BT283" s="123"/>
      <c r="CD283" s="123"/>
      <c r="CN283" s="123"/>
      <c r="CX283" s="123"/>
      <c r="DH283" s="123"/>
      <c r="DR283" s="123"/>
      <c r="EB283" s="123"/>
      <c r="EL283" s="123"/>
      <c r="EV283" s="123"/>
      <c r="FF283" s="123"/>
      <c r="FP283" s="123"/>
      <c r="FZ283" s="123"/>
      <c r="GJ283" s="123"/>
      <c r="GT283" s="123"/>
      <c r="HD283" s="123"/>
      <c r="HN283" s="123"/>
      <c r="HX283" s="123"/>
    </row>
    <row xmlns:x14ac="http://schemas.microsoft.com/office/spreadsheetml/2009/9/ac" r="284" s="3" customFormat="true" x14ac:dyDescent="0.25">
      <c r="A284" s="386"/>
      <c r="B284" s="123"/>
      <c r="L284" s="123"/>
      <c r="V284" s="123"/>
      <c r="AF284" s="123"/>
      <c r="AP284" s="123"/>
      <c r="AZ284" s="123"/>
      <c r="BJ284" s="123"/>
      <c r="BT284" s="123"/>
      <c r="CD284" s="123"/>
      <c r="CN284" s="123"/>
      <c r="CX284" s="123"/>
      <c r="DH284" s="123"/>
      <c r="DR284" s="123"/>
      <c r="EB284" s="123"/>
      <c r="EL284" s="123"/>
      <c r="EV284" s="123"/>
      <c r="FF284" s="123"/>
      <c r="FP284" s="123"/>
      <c r="FZ284" s="123"/>
      <c r="GJ284" s="123"/>
      <c r="GT284" s="123"/>
      <c r="HD284" s="123"/>
      <c r="HN284" s="123"/>
      <c r="HX284" s="123"/>
    </row>
    <row xmlns:x14ac="http://schemas.microsoft.com/office/spreadsheetml/2009/9/ac" r="285" s="3" customFormat="true" x14ac:dyDescent="0.25">
      <c r="A285" s="386"/>
      <c r="B285" s="123"/>
      <c r="L285" s="123"/>
      <c r="V285" s="123"/>
      <c r="AF285" s="123"/>
      <c r="AP285" s="123"/>
      <c r="AZ285" s="123"/>
      <c r="BJ285" s="123"/>
      <c r="BT285" s="123"/>
      <c r="CD285" s="123"/>
      <c r="CN285" s="123"/>
      <c r="CX285" s="123"/>
      <c r="DH285" s="123"/>
      <c r="DR285" s="123"/>
      <c r="EB285" s="123"/>
      <c r="EL285" s="123"/>
      <c r="EV285" s="123"/>
      <c r="FF285" s="123"/>
      <c r="FP285" s="123"/>
      <c r="FZ285" s="123"/>
      <c r="GJ285" s="123"/>
      <c r="GT285" s="123"/>
      <c r="HD285" s="123"/>
      <c r="HN285" s="123"/>
      <c r="HX285" s="123"/>
    </row>
    <row xmlns:x14ac="http://schemas.microsoft.com/office/spreadsheetml/2009/9/ac" r="286" s="3" customFormat="true" x14ac:dyDescent="0.25">
      <c r="A286" s="386"/>
      <c r="B286" s="123"/>
      <c r="L286" s="123"/>
      <c r="V286" s="123"/>
      <c r="AF286" s="123"/>
      <c r="AP286" s="123"/>
      <c r="AZ286" s="123"/>
      <c r="BJ286" s="123"/>
      <c r="BT286" s="123"/>
      <c r="CD286" s="123"/>
      <c r="CN286" s="123"/>
      <c r="CX286" s="123"/>
      <c r="DH286" s="123"/>
      <c r="DR286" s="123"/>
      <c r="EB286" s="123"/>
      <c r="EL286" s="123"/>
      <c r="EV286" s="123"/>
      <c r="FF286" s="123"/>
      <c r="FP286" s="123"/>
      <c r="FZ286" s="123"/>
      <c r="GJ286" s="123"/>
      <c r="GT286" s="123"/>
      <c r="HD286" s="123"/>
      <c r="HN286" s="123"/>
      <c r="HX286" s="123"/>
    </row>
    <row xmlns:x14ac="http://schemas.microsoft.com/office/spreadsheetml/2009/9/ac" r="287" s="3" customFormat="true" x14ac:dyDescent="0.25">
      <c r="A287" s="386"/>
      <c r="B287" s="123"/>
      <c r="L287" s="123"/>
      <c r="V287" s="123"/>
      <c r="AF287" s="123"/>
      <c r="AP287" s="123"/>
      <c r="AZ287" s="123"/>
      <c r="BJ287" s="123"/>
      <c r="BT287" s="123"/>
      <c r="CD287" s="123"/>
      <c r="CN287" s="123"/>
      <c r="CX287" s="123"/>
      <c r="DH287" s="123"/>
      <c r="DR287" s="123"/>
      <c r="EB287" s="123"/>
      <c r="EL287" s="123"/>
      <c r="EV287" s="123"/>
      <c r="FF287" s="123"/>
      <c r="FP287" s="123"/>
      <c r="FZ287" s="123"/>
      <c r="GJ287" s="123"/>
      <c r="GT287" s="123"/>
      <c r="HD287" s="123"/>
      <c r="HN287" s="123"/>
      <c r="HX287" s="123"/>
    </row>
    <row xmlns:x14ac="http://schemas.microsoft.com/office/spreadsheetml/2009/9/ac" r="288" s="3" customFormat="true" x14ac:dyDescent="0.25">
      <c r="A288" s="386"/>
      <c r="B288" s="123"/>
      <c r="L288" s="123"/>
      <c r="V288" s="123"/>
      <c r="AF288" s="123"/>
      <c r="AP288" s="123"/>
      <c r="AZ288" s="123"/>
      <c r="BJ288" s="123"/>
      <c r="BT288" s="123"/>
      <c r="CD288" s="123"/>
      <c r="CN288" s="123"/>
      <c r="CX288" s="123"/>
      <c r="DH288" s="123"/>
      <c r="DR288" s="123"/>
      <c r="EB288" s="123"/>
      <c r="EL288" s="123"/>
      <c r="EV288" s="123"/>
      <c r="FF288" s="123"/>
      <c r="FP288" s="123"/>
      <c r="FZ288" s="123"/>
      <c r="GJ288" s="123"/>
      <c r="GT288" s="123"/>
      <c r="HD288" s="123"/>
      <c r="HN288" s="123"/>
      <c r="HX288" s="123"/>
    </row>
    <row xmlns:x14ac="http://schemas.microsoft.com/office/spreadsheetml/2009/9/ac" r="289" s="3" customFormat="true" x14ac:dyDescent="0.25">
      <c r="A289" s="386"/>
      <c r="B289" s="123"/>
      <c r="L289" s="123"/>
      <c r="V289" s="123"/>
      <c r="AF289" s="123"/>
      <c r="AP289" s="123"/>
      <c r="AZ289" s="123"/>
      <c r="BJ289" s="123"/>
      <c r="BT289" s="123"/>
      <c r="CD289" s="123"/>
      <c r="CN289" s="123"/>
      <c r="CX289" s="123"/>
      <c r="DH289" s="123"/>
      <c r="DR289" s="123"/>
      <c r="EB289" s="123"/>
      <c r="EL289" s="123"/>
      <c r="EV289" s="123"/>
      <c r="FF289" s="123"/>
      <c r="FP289" s="123"/>
      <c r="FZ289" s="123"/>
      <c r="GJ289" s="123"/>
      <c r="GT289" s="123"/>
      <c r="HD289" s="123"/>
      <c r="HN289" s="123"/>
      <c r="HX289" s="123"/>
    </row>
    <row xmlns:x14ac="http://schemas.microsoft.com/office/spreadsheetml/2009/9/ac" r="290" s="3" customFormat="true" x14ac:dyDescent="0.25">
      <c r="A290" s="386"/>
      <c r="B290" s="123"/>
      <c r="L290" s="123"/>
      <c r="V290" s="123"/>
      <c r="AF290" s="123"/>
      <c r="AP290" s="123"/>
      <c r="AZ290" s="123"/>
      <c r="BJ290" s="123"/>
      <c r="BT290" s="123"/>
      <c r="CD290" s="123"/>
      <c r="CN290" s="123"/>
      <c r="CX290" s="123"/>
      <c r="DH290" s="123"/>
      <c r="DR290" s="123"/>
      <c r="EB290" s="123"/>
      <c r="EL290" s="123"/>
      <c r="EV290" s="123"/>
      <c r="FF290" s="123"/>
      <c r="FP290" s="123"/>
      <c r="FZ290" s="123"/>
      <c r="GJ290" s="123"/>
      <c r="GT290" s="123"/>
      <c r="HD290" s="123"/>
      <c r="HN290" s="123"/>
      <c r="HX290" s="123"/>
    </row>
    <row xmlns:x14ac="http://schemas.microsoft.com/office/spreadsheetml/2009/9/ac" r="291" s="3" customFormat="true" x14ac:dyDescent="0.25">
      <c r="A291" s="386"/>
      <c r="B291" s="123"/>
      <c r="L291" s="123"/>
      <c r="V291" s="123"/>
      <c r="AF291" s="123"/>
      <c r="AP291" s="123"/>
      <c r="AZ291" s="123"/>
      <c r="BJ291" s="123"/>
      <c r="BT291" s="123"/>
      <c r="CD291" s="123"/>
      <c r="CN291" s="123"/>
      <c r="CX291" s="123"/>
      <c r="DH291" s="123"/>
      <c r="DR291" s="123"/>
      <c r="EB291" s="123"/>
      <c r="EL291" s="123"/>
      <c r="EV291" s="123"/>
      <c r="FF291" s="123"/>
      <c r="FP291" s="123"/>
      <c r="FZ291" s="123"/>
      <c r="GJ291" s="123"/>
      <c r="GT291" s="123"/>
      <c r="HD291" s="123"/>
      <c r="HN291" s="123"/>
      <c r="HX291" s="123"/>
    </row>
    <row xmlns:x14ac="http://schemas.microsoft.com/office/spreadsheetml/2009/9/ac" r="292" s="3" customFormat="true" x14ac:dyDescent="0.25">
      <c r="A292" s="386"/>
      <c r="B292" s="123"/>
      <c r="L292" s="123"/>
      <c r="V292" s="123"/>
      <c r="AF292" s="123"/>
      <c r="AP292" s="123"/>
      <c r="AZ292" s="123"/>
      <c r="BJ292" s="123"/>
      <c r="BT292" s="123"/>
      <c r="CD292" s="123"/>
      <c r="CN292" s="123"/>
      <c r="CX292" s="123"/>
      <c r="DH292" s="123"/>
      <c r="DR292" s="123"/>
      <c r="EB292" s="123"/>
      <c r="EL292" s="123"/>
      <c r="EV292" s="123"/>
      <c r="FF292" s="123"/>
      <c r="FP292" s="123"/>
      <c r="FZ292" s="123"/>
      <c r="GJ292" s="123"/>
      <c r="GT292" s="123"/>
      <c r="HD292" s="123"/>
      <c r="HN292" s="123"/>
      <c r="HX292" s="123"/>
    </row>
    <row xmlns:x14ac="http://schemas.microsoft.com/office/spreadsheetml/2009/9/ac" r="293" s="3" customFormat="true" x14ac:dyDescent="0.25">
      <c r="A293" s="386"/>
      <c r="B293" s="123"/>
      <c r="L293" s="123"/>
      <c r="V293" s="123"/>
      <c r="AF293" s="123"/>
      <c r="AP293" s="123"/>
      <c r="AZ293" s="123"/>
      <c r="BJ293" s="123"/>
      <c r="BT293" s="123"/>
      <c r="CD293" s="123"/>
      <c r="CN293" s="123"/>
      <c r="CX293" s="123"/>
      <c r="DH293" s="123"/>
      <c r="DR293" s="123"/>
      <c r="EB293" s="123"/>
      <c r="EL293" s="123"/>
      <c r="EV293" s="123"/>
      <c r="FF293" s="123"/>
      <c r="FP293" s="123"/>
      <c r="FZ293" s="123"/>
      <c r="GJ293" s="123"/>
      <c r="GT293" s="123"/>
      <c r="HD293" s="123"/>
      <c r="HN293" s="123"/>
      <c r="HX293" s="123"/>
    </row>
    <row xmlns:x14ac="http://schemas.microsoft.com/office/spreadsheetml/2009/9/ac" r="294" s="3" customFormat="true" x14ac:dyDescent="0.25">
      <c r="A294" s="386"/>
      <c r="B294" s="123"/>
      <c r="L294" s="123"/>
      <c r="V294" s="123"/>
      <c r="AF294" s="123"/>
      <c r="AP294" s="123"/>
      <c r="AZ294" s="123"/>
      <c r="BJ294" s="123"/>
      <c r="BT294" s="123"/>
      <c r="CD294" s="123"/>
      <c r="CN294" s="123"/>
      <c r="CX294" s="123"/>
      <c r="DH294" s="123"/>
      <c r="DR294" s="123"/>
      <c r="EB294" s="123"/>
      <c r="EL294" s="123"/>
      <c r="EV294" s="123"/>
      <c r="FF294" s="123"/>
      <c r="FP294" s="123"/>
      <c r="FZ294" s="123"/>
      <c r="GJ294" s="123"/>
      <c r="GT294" s="123"/>
      <c r="HD294" s="123"/>
      <c r="HN294" s="123"/>
      <c r="HX294" s="123"/>
    </row>
    <row xmlns:x14ac="http://schemas.microsoft.com/office/spreadsheetml/2009/9/ac" r="295" s="3" customFormat="true" x14ac:dyDescent="0.25">
      <c r="A295" s="386"/>
      <c r="B295" s="123"/>
      <c r="L295" s="123"/>
      <c r="V295" s="123"/>
      <c r="AF295" s="123"/>
      <c r="AP295" s="123"/>
      <c r="AZ295" s="123"/>
      <c r="BJ295" s="123"/>
      <c r="BT295" s="123"/>
      <c r="CD295" s="123"/>
      <c r="CN295" s="123"/>
      <c r="CX295" s="123"/>
      <c r="DH295" s="123"/>
      <c r="DR295" s="123"/>
      <c r="EB295" s="123"/>
      <c r="EL295" s="123"/>
      <c r="EV295" s="123"/>
      <c r="FF295" s="123"/>
      <c r="FP295" s="123"/>
      <c r="FZ295" s="123"/>
      <c r="GJ295" s="123"/>
      <c r="GT295" s="123"/>
      <c r="HD295" s="123"/>
      <c r="HN295" s="123"/>
      <c r="HX295" s="123"/>
    </row>
    <row xmlns:x14ac="http://schemas.microsoft.com/office/spreadsheetml/2009/9/ac" r="296" s="3" customFormat="true" x14ac:dyDescent="0.25">
      <c r="A296" s="386"/>
      <c r="B296" s="123"/>
      <c r="L296" s="123"/>
      <c r="V296" s="123"/>
      <c r="AF296" s="123"/>
      <c r="AP296" s="123"/>
      <c r="AZ296" s="123"/>
      <c r="BJ296" s="123"/>
      <c r="BT296" s="123"/>
      <c r="CD296" s="123"/>
      <c r="CN296" s="123"/>
      <c r="CX296" s="123"/>
      <c r="DH296" s="123"/>
      <c r="DR296" s="123"/>
      <c r="EB296" s="123"/>
      <c r="EL296" s="123"/>
      <c r="EV296" s="123"/>
      <c r="FF296" s="123"/>
      <c r="FP296" s="123"/>
      <c r="FZ296" s="123"/>
      <c r="GJ296" s="123"/>
      <c r="GT296" s="123"/>
      <c r="HD296" s="123"/>
      <c r="HN296" s="123"/>
      <c r="HX296" s="123"/>
    </row>
    <row xmlns:x14ac="http://schemas.microsoft.com/office/spreadsheetml/2009/9/ac" r="297" s="3" customFormat="true" x14ac:dyDescent="0.25">
      <c r="A297" s="386"/>
      <c r="B297" s="123"/>
      <c r="L297" s="123"/>
      <c r="V297" s="123"/>
      <c r="AF297" s="123"/>
      <c r="AP297" s="123"/>
      <c r="AZ297" s="123"/>
      <c r="BJ297" s="123"/>
      <c r="BT297" s="123"/>
      <c r="CD297" s="123"/>
      <c r="CN297" s="123"/>
      <c r="CX297" s="123"/>
      <c r="DH297" s="123"/>
      <c r="DR297" s="123"/>
      <c r="EB297" s="123"/>
      <c r="EL297" s="123"/>
      <c r="EV297" s="123"/>
      <c r="FF297" s="123"/>
      <c r="FP297" s="123"/>
      <c r="FZ297" s="123"/>
      <c r="GJ297" s="123"/>
      <c r="GT297" s="123"/>
      <c r="HD297" s="123"/>
      <c r="HN297" s="123"/>
      <c r="HX297" s="123"/>
    </row>
    <row xmlns:x14ac="http://schemas.microsoft.com/office/spreadsheetml/2009/9/ac" r="298" s="3" customFormat="true" x14ac:dyDescent="0.25">
      <c r="A298" s="386"/>
      <c r="B298" s="123"/>
      <c r="L298" s="123"/>
      <c r="V298" s="123"/>
      <c r="AF298" s="123"/>
      <c r="AP298" s="123"/>
      <c r="AZ298" s="123"/>
      <c r="BJ298" s="123"/>
      <c r="BT298" s="123"/>
      <c r="CD298" s="123"/>
      <c r="CN298" s="123"/>
      <c r="CX298" s="123"/>
      <c r="DH298" s="123"/>
      <c r="DR298" s="123"/>
      <c r="EB298" s="123"/>
      <c r="EL298" s="123"/>
      <c r="EV298" s="123"/>
      <c r="FF298" s="123"/>
      <c r="FP298" s="123"/>
      <c r="FZ298" s="123"/>
      <c r="GJ298" s="123"/>
      <c r="GT298" s="123"/>
      <c r="HD298" s="123"/>
      <c r="HN298" s="123"/>
      <c r="HX298" s="123"/>
    </row>
    <row xmlns:x14ac="http://schemas.microsoft.com/office/spreadsheetml/2009/9/ac" r="299" s="3" customFormat="true" x14ac:dyDescent="0.25">
      <c r="A299" s="386"/>
      <c r="B299" s="123"/>
      <c r="L299" s="123"/>
      <c r="V299" s="123"/>
      <c r="AF299" s="123"/>
      <c r="AP299" s="123"/>
      <c r="AZ299" s="123"/>
      <c r="BJ299" s="123"/>
      <c r="BT299" s="123"/>
      <c r="CD299" s="123"/>
      <c r="CN299" s="123"/>
      <c r="CX299" s="123"/>
      <c r="DH299" s="123"/>
      <c r="DR299" s="123"/>
      <c r="EB299" s="123"/>
      <c r="EL299" s="123"/>
      <c r="EV299" s="123"/>
      <c r="FF299" s="123"/>
      <c r="FP299" s="123"/>
      <c r="FZ299" s="123"/>
      <c r="GJ299" s="123"/>
      <c r="GT299" s="123"/>
      <c r="HD299" s="123"/>
      <c r="HN299" s="123"/>
      <c r="HX299" s="123"/>
    </row>
    <row xmlns:x14ac="http://schemas.microsoft.com/office/spreadsheetml/2009/9/ac" r="300" s="3" customFormat="true" x14ac:dyDescent="0.25">
      <c r="A300" s="386"/>
      <c r="B300" s="123"/>
      <c r="L300" s="123"/>
      <c r="V300" s="123"/>
      <c r="AF300" s="123"/>
      <c r="AP300" s="123"/>
      <c r="AZ300" s="123"/>
      <c r="BJ300" s="123"/>
      <c r="BT300" s="123"/>
      <c r="CD300" s="123"/>
      <c r="CN300" s="123"/>
      <c r="CX300" s="123"/>
      <c r="DH300" s="123"/>
      <c r="DR300" s="123"/>
      <c r="EB300" s="123"/>
      <c r="EL300" s="123"/>
      <c r="EV300" s="123"/>
      <c r="FF300" s="123"/>
      <c r="FP300" s="123"/>
      <c r="FZ300" s="123"/>
      <c r="GJ300" s="123"/>
      <c r="GT300" s="123"/>
      <c r="HD300" s="123"/>
      <c r="HN300" s="123"/>
      <c r="HX300" s="123"/>
    </row>
    <row xmlns:x14ac="http://schemas.microsoft.com/office/spreadsheetml/2009/9/ac" r="301" s="3" customFormat="true" x14ac:dyDescent="0.25">
      <c r="A301" s="386"/>
      <c r="B301" s="123"/>
      <c r="L301" s="123"/>
      <c r="V301" s="123"/>
      <c r="AF301" s="123"/>
      <c r="AP301" s="123"/>
      <c r="AZ301" s="123"/>
      <c r="BJ301" s="123"/>
      <c r="BT301" s="123"/>
      <c r="CD301" s="123"/>
      <c r="CN301" s="123"/>
      <c r="CX301" s="123"/>
      <c r="DH301" s="123"/>
      <c r="DR301" s="123"/>
      <c r="EB301" s="123"/>
      <c r="EL301" s="123"/>
      <c r="EV301" s="123"/>
      <c r="FF301" s="123"/>
      <c r="FP301" s="123"/>
      <c r="FZ301" s="123"/>
      <c r="GJ301" s="123"/>
      <c r="GT301" s="123"/>
      <c r="HD301" s="123"/>
      <c r="HN301" s="123"/>
      <c r="HX301" s="123"/>
    </row>
    <row xmlns:x14ac="http://schemas.microsoft.com/office/spreadsheetml/2009/9/ac" r="302" s="3" customFormat="true" x14ac:dyDescent="0.25">
      <c r="A302" s="386"/>
      <c r="B302" s="123"/>
      <c r="L302" s="123"/>
      <c r="V302" s="123"/>
      <c r="AF302" s="123"/>
      <c r="AP302" s="123"/>
      <c r="AZ302" s="123"/>
      <c r="BJ302" s="123"/>
      <c r="BT302" s="123"/>
      <c r="CD302" s="123"/>
      <c r="CN302" s="123"/>
      <c r="CX302" s="123"/>
      <c r="DH302" s="123"/>
      <c r="DR302" s="123"/>
      <c r="EB302" s="123"/>
      <c r="EL302" s="123"/>
      <c r="EV302" s="123"/>
      <c r="FF302" s="123"/>
      <c r="FP302" s="123"/>
      <c r="FZ302" s="123"/>
      <c r="GJ302" s="123"/>
      <c r="GT302" s="123"/>
      <c r="HD302" s="123"/>
      <c r="HN302" s="123"/>
      <c r="HX302" s="123"/>
    </row>
    <row xmlns:x14ac="http://schemas.microsoft.com/office/spreadsheetml/2009/9/ac" r="303" s="3" customFormat="true" x14ac:dyDescent="0.25">
      <c r="A303" s="386"/>
      <c r="B303" s="123"/>
      <c r="L303" s="123"/>
      <c r="V303" s="123"/>
      <c r="AF303" s="123"/>
      <c r="AP303" s="123"/>
      <c r="AZ303" s="123"/>
      <c r="BJ303" s="123"/>
      <c r="BT303" s="123"/>
      <c r="CD303" s="123"/>
      <c r="CN303" s="123"/>
      <c r="CX303" s="123"/>
      <c r="DH303" s="123"/>
      <c r="DR303" s="123"/>
      <c r="EB303" s="123"/>
      <c r="EL303" s="123"/>
      <c r="EV303" s="123"/>
      <c r="FF303" s="123"/>
      <c r="FP303" s="123"/>
      <c r="FZ303" s="123"/>
      <c r="GJ303" s="123"/>
      <c r="GT303" s="123"/>
      <c r="HD303" s="123"/>
      <c r="HN303" s="123"/>
      <c r="HX303" s="123"/>
    </row>
    <row xmlns:x14ac="http://schemas.microsoft.com/office/spreadsheetml/2009/9/ac" r="304" s="3" customFormat="true" x14ac:dyDescent="0.25">
      <c r="A304" s="386"/>
      <c r="B304" s="123"/>
      <c r="L304" s="123"/>
      <c r="V304" s="123"/>
      <c r="AF304" s="123"/>
      <c r="AP304" s="123"/>
      <c r="AZ304" s="123"/>
      <c r="BJ304" s="123"/>
      <c r="BT304" s="123"/>
      <c r="CD304" s="123"/>
      <c r="CN304" s="123"/>
      <c r="CX304" s="123"/>
      <c r="DH304" s="123"/>
      <c r="DR304" s="123"/>
      <c r="EB304" s="123"/>
      <c r="EL304" s="123"/>
      <c r="EV304" s="123"/>
      <c r="FF304" s="123"/>
      <c r="FP304" s="123"/>
      <c r="FZ304" s="123"/>
      <c r="GJ304" s="123"/>
      <c r="GT304" s="123"/>
      <c r="HD304" s="123"/>
      <c r="HN304" s="123"/>
      <c r="HX304" s="123"/>
    </row>
    <row xmlns:x14ac="http://schemas.microsoft.com/office/spreadsheetml/2009/9/ac" r="305" s="3" customFormat="true" x14ac:dyDescent="0.25">
      <c r="A305" s="386"/>
      <c r="B305" s="123"/>
      <c r="L305" s="123"/>
      <c r="V305" s="123"/>
      <c r="AF305" s="123"/>
      <c r="AP305" s="123"/>
      <c r="AZ305" s="123"/>
      <c r="BJ305" s="123"/>
      <c r="BT305" s="123"/>
      <c r="CD305" s="123"/>
      <c r="CN305" s="123"/>
      <c r="CX305" s="123"/>
      <c r="DH305" s="123"/>
      <c r="DR305" s="123"/>
      <c r="EB305" s="123"/>
      <c r="EL305" s="123"/>
      <c r="EV305" s="123"/>
      <c r="FF305" s="123"/>
      <c r="FP305" s="123"/>
      <c r="FZ305" s="123"/>
      <c r="GJ305" s="123"/>
      <c r="GT305" s="123"/>
      <c r="HD305" s="123"/>
      <c r="HN305" s="123"/>
      <c r="HX305" s="123"/>
    </row>
    <row xmlns:x14ac="http://schemas.microsoft.com/office/spreadsheetml/2009/9/ac" r="306" s="3" customFormat="true" x14ac:dyDescent="0.25">
      <c r="A306" s="386"/>
      <c r="B306" s="123"/>
      <c r="L306" s="123"/>
      <c r="V306" s="123"/>
      <c r="AF306" s="123"/>
      <c r="AP306" s="123"/>
      <c r="AZ306" s="123"/>
      <c r="BJ306" s="123"/>
      <c r="BT306" s="123"/>
      <c r="CD306" s="123"/>
      <c r="CN306" s="123"/>
      <c r="CX306" s="123"/>
      <c r="DH306" s="123"/>
      <c r="DR306" s="123"/>
      <c r="EB306" s="123"/>
      <c r="EL306" s="123"/>
      <c r="EV306" s="123"/>
      <c r="FF306" s="123"/>
      <c r="FP306" s="123"/>
      <c r="FZ306" s="123"/>
      <c r="GJ306" s="123"/>
      <c r="GT306" s="123"/>
      <c r="HD306" s="123"/>
      <c r="HN306" s="123"/>
      <c r="HX306" s="123"/>
    </row>
    <row xmlns:x14ac="http://schemas.microsoft.com/office/spreadsheetml/2009/9/ac" r="307" s="3" customFormat="true" x14ac:dyDescent="0.25">
      <c r="A307" s="386"/>
      <c r="B307" s="123"/>
      <c r="L307" s="123"/>
      <c r="V307" s="123"/>
      <c r="AF307" s="123"/>
      <c r="AP307" s="123"/>
      <c r="AZ307" s="123"/>
      <c r="BJ307" s="123"/>
      <c r="BT307" s="123"/>
      <c r="CD307" s="123"/>
      <c r="CN307" s="123"/>
      <c r="CX307" s="123"/>
      <c r="DH307" s="123"/>
      <c r="DR307" s="123"/>
      <c r="EB307" s="123"/>
      <c r="EL307" s="123"/>
      <c r="EV307" s="123"/>
      <c r="FF307" s="123"/>
      <c r="FP307" s="123"/>
      <c r="FZ307" s="123"/>
      <c r="GJ307" s="123"/>
      <c r="GT307" s="123"/>
      <c r="HD307" s="123"/>
      <c r="HN307" s="123"/>
      <c r="HX307" s="123"/>
    </row>
    <row xmlns:x14ac="http://schemas.microsoft.com/office/spreadsheetml/2009/9/ac" r="308" s="3" customFormat="true" x14ac:dyDescent="0.25">
      <c r="A308" s="386"/>
      <c r="B308" s="123"/>
      <c r="L308" s="123"/>
      <c r="V308" s="123"/>
      <c r="AF308" s="123"/>
      <c r="AP308" s="123"/>
      <c r="AZ308" s="123"/>
      <c r="BJ308" s="123"/>
      <c r="BT308" s="123"/>
      <c r="CD308" s="123"/>
      <c r="CN308" s="123"/>
      <c r="CX308" s="123"/>
      <c r="DH308" s="123"/>
      <c r="DR308" s="123"/>
      <c r="EB308" s="123"/>
      <c r="EL308" s="123"/>
      <c r="EV308" s="123"/>
      <c r="FF308" s="123"/>
      <c r="FP308" s="123"/>
      <c r="FZ308" s="123"/>
      <c r="GJ308" s="123"/>
      <c r="GT308" s="123"/>
      <c r="HD308" s="123"/>
      <c r="HN308" s="123"/>
      <c r="HX308" s="123"/>
    </row>
    <row xmlns:x14ac="http://schemas.microsoft.com/office/spreadsheetml/2009/9/ac" r="309" s="3" customFormat="true" x14ac:dyDescent="0.25">
      <c r="A309" s="386"/>
      <c r="B309" s="123"/>
      <c r="L309" s="123"/>
      <c r="V309" s="123"/>
      <c r="AF309" s="123"/>
      <c r="AP309" s="123"/>
      <c r="AZ309" s="123"/>
      <c r="BJ309" s="123"/>
      <c r="BT309" s="123"/>
      <c r="CD309" s="123"/>
      <c r="CN309" s="123"/>
      <c r="CX309" s="123"/>
      <c r="DH309" s="123"/>
      <c r="DR309" s="123"/>
      <c r="EB309" s="123"/>
      <c r="EL309" s="123"/>
      <c r="EV309" s="123"/>
      <c r="FF309" s="123"/>
      <c r="FP309" s="123"/>
      <c r="FZ309" s="123"/>
      <c r="GJ309" s="123"/>
      <c r="GT309" s="123"/>
      <c r="HD309" s="123"/>
      <c r="HN309" s="123"/>
      <c r="HX309" s="123"/>
    </row>
    <row xmlns:x14ac="http://schemas.microsoft.com/office/spreadsheetml/2009/9/ac" r="310" s="3" customFormat="true" x14ac:dyDescent="0.25">
      <c r="A310" s="386"/>
      <c r="B310" s="123"/>
      <c r="L310" s="123"/>
      <c r="V310" s="123"/>
      <c r="AF310" s="123"/>
      <c r="AP310" s="123"/>
      <c r="AZ310" s="123"/>
      <c r="BJ310" s="123"/>
      <c r="BT310" s="123"/>
      <c r="CD310" s="123"/>
      <c r="CN310" s="123"/>
      <c r="CX310" s="123"/>
      <c r="DH310" s="123"/>
      <c r="DR310" s="123"/>
      <c r="EB310" s="123"/>
      <c r="EL310" s="123"/>
      <c r="EV310" s="123"/>
      <c r="FF310" s="123"/>
      <c r="FP310" s="123"/>
      <c r="FZ310" s="123"/>
      <c r="GJ310" s="123"/>
      <c r="GT310" s="123"/>
      <c r="HD310" s="123"/>
      <c r="HN310" s="123"/>
      <c r="HX310" s="123"/>
    </row>
    <row xmlns:x14ac="http://schemas.microsoft.com/office/spreadsheetml/2009/9/ac" r="311" s="3" customFormat="true" x14ac:dyDescent="0.25">
      <c r="A311" s="386"/>
      <c r="B311" s="123"/>
      <c r="L311" s="123"/>
      <c r="V311" s="123"/>
      <c r="AF311" s="123"/>
      <c r="AP311" s="123"/>
      <c r="AZ311" s="123"/>
      <c r="BJ311" s="123"/>
      <c r="BT311" s="123"/>
      <c r="CD311" s="123"/>
      <c r="CN311" s="123"/>
      <c r="CX311" s="123"/>
      <c r="DH311" s="123"/>
      <c r="DR311" s="123"/>
      <c r="EB311" s="123"/>
      <c r="EL311" s="123"/>
      <c r="EV311" s="123"/>
      <c r="FF311" s="123"/>
      <c r="FP311" s="123"/>
      <c r="FZ311" s="123"/>
      <c r="GJ311" s="123"/>
      <c r="GT311" s="123"/>
      <c r="HD311" s="123"/>
      <c r="HN311" s="123"/>
      <c r="HX311" s="123"/>
    </row>
    <row xmlns:x14ac="http://schemas.microsoft.com/office/spreadsheetml/2009/9/ac" r="312" s="3" customFormat="true" x14ac:dyDescent="0.25">
      <c r="A312" s="386"/>
      <c r="B312" s="123"/>
      <c r="L312" s="123"/>
      <c r="V312" s="123"/>
      <c r="AF312" s="123"/>
      <c r="AP312" s="123"/>
      <c r="AZ312" s="123"/>
      <c r="BJ312" s="123"/>
      <c r="BT312" s="123"/>
      <c r="CD312" s="123"/>
      <c r="CN312" s="123"/>
      <c r="CX312" s="123"/>
      <c r="DH312" s="123"/>
      <c r="DR312" s="123"/>
      <c r="EB312" s="123"/>
      <c r="EL312" s="123"/>
      <c r="EV312" s="123"/>
      <c r="FF312" s="123"/>
      <c r="FP312" s="123"/>
      <c r="FZ312" s="123"/>
      <c r="GJ312" s="123"/>
      <c r="GT312" s="123"/>
      <c r="HD312" s="123"/>
      <c r="HN312" s="123"/>
      <c r="HX312" s="123"/>
    </row>
    <row xmlns:x14ac="http://schemas.microsoft.com/office/spreadsheetml/2009/9/ac" r="313" s="3" customFormat="true" x14ac:dyDescent="0.25">
      <c r="A313" s="386"/>
      <c r="B313" s="123"/>
      <c r="L313" s="123"/>
      <c r="V313" s="123"/>
      <c r="AF313" s="123"/>
      <c r="AP313" s="123"/>
      <c r="AZ313" s="123"/>
      <c r="BJ313" s="123"/>
      <c r="BT313" s="123"/>
      <c r="CD313" s="123"/>
      <c r="CN313" s="123"/>
      <c r="CX313" s="123"/>
      <c r="DH313" s="123"/>
      <c r="DR313" s="123"/>
      <c r="EB313" s="123"/>
      <c r="EL313" s="123"/>
      <c r="EV313" s="123"/>
      <c r="FF313" s="123"/>
      <c r="FP313" s="123"/>
      <c r="FZ313" s="123"/>
      <c r="GJ313" s="123"/>
      <c r="GT313" s="123"/>
      <c r="HD313" s="123"/>
      <c r="HN313" s="123"/>
      <c r="HX313" s="123"/>
    </row>
    <row xmlns:x14ac="http://schemas.microsoft.com/office/spreadsheetml/2009/9/ac" r="314" s="3" customFormat="true" x14ac:dyDescent="0.25">
      <c r="A314" s="386"/>
      <c r="B314" s="123"/>
      <c r="L314" s="123"/>
      <c r="V314" s="123"/>
      <c r="AF314" s="123"/>
      <c r="AP314" s="123"/>
      <c r="AZ314" s="123"/>
      <c r="BJ314" s="123"/>
      <c r="BT314" s="123"/>
      <c r="CD314" s="123"/>
      <c r="CN314" s="123"/>
      <c r="CX314" s="123"/>
      <c r="DH314" s="123"/>
      <c r="DR314" s="123"/>
      <c r="EB314" s="123"/>
      <c r="EL314" s="123"/>
      <c r="EV314" s="123"/>
      <c r="FF314" s="123"/>
      <c r="FP314" s="123"/>
      <c r="FZ314" s="123"/>
      <c r="GJ314" s="123"/>
      <c r="GT314" s="123"/>
      <c r="HD314" s="123"/>
      <c r="HN314" s="123"/>
      <c r="HX314" s="123"/>
    </row>
    <row xmlns:x14ac="http://schemas.microsoft.com/office/spreadsheetml/2009/9/ac" r="315" s="3" customFormat="true" x14ac:dyDescent="0.25">
      <c r="A315" s="386"/>
      <c r="B315" s="123"/>
      <c r="L315" s="123"/>
      <c r="V315" s="123"/>
      <c r="AF315" s="123"/>
      <c r="AP315" s="123"/>
      <c r="AZ315" s="123"/>
      <c r="BJ315" s="123"/>
      <c r="BT315" s="123"/>
      <c r="CD315" s="123"/>
      <c r="CN315" s="123"/>
      <c r="CX315" s="123"/>
      <c r="DH315" s="123"/>
      <c r="DR315" s="123"/>
      <c r="EB315" s="123"/>
      <c r="EL315" s="123"/>
      <c r="EV315" s="123"/>
      <c r="FF315" s="123"/>
      <c r="FP315" s="123"/>
      <c r="FZ315" s="123"/>
      <c r="GJ315" s="123"/>
      <c r="GT315" s="123"/>
      <c r="HD315" s="123"/>
      <c r="HN315" s="123"/>
      <c r="HX315" s="123"/>
    </row>
    <row xmlns:x14ac="http://schemas.microsoft.com/office/spreadsheetml/2009/9/ac" r="316" s="3" customFormat="true" x14ac:dyDescent="0.25">
      <c r="A316" s="386"/>
      <c r="B316" s="123"/>
      <c r="L316" s="123"/>
      <c r="V316" s="123"/>
      <c r="AF316" s="123"/>
      <c r="AP316" s="123"/>
      <c r="AZ316" s="123"/>
      <c r="BJ316" s="123"/>
      <c r="BT316" s="123"/>
      <c r="CD316" s="123"/>
      <c r="CN316" s="123"/>
      <c r="CX316" s="123"/>
      <c r="DH316" s="123"/>
      <c r="DR316" s="123"/>
      <c r="EB316" s="123"/>
      <c r="EL316" s="123"/>
      <c r="EV316" s="123"/>
      <c r="FF316" s="123"/>
      <c r="FP316" s="123"/>
      <c r="FZ316" s="123"/>
      <c r="GJ316" s="123"/>
      <c r="GT316" s="123"/>
      <c r="HD316" s="123"/>
      <c r="HN316" s="123"/>
      <c r="HX316" s="123"/>
    </row>
    <row xmlns:x14ac="http://schemas.microsoft.com/office/spreadsheetml/2009/9/ac" r="317" s="3" customFormat="true" x14ac:dyDescent="0.25">
      <c r="A317" s="386"/>
      <c r="B317" s="123"/>
      <c r="L317" s="123"/>
      <c r="V317" s="123"/>
      <c r="AF317" s="123"/>
      <c r="AP317" s="123"/>
      <c r="AZ317" s="123"/>
      <c r="BJ317" s="123"/>
      <c r="BT317" s="123"/>
      <c r="CD317" s="123"/>
      <c r="CN317" s="123"/>
      <c r="CX317" s="123"/>
      <c r="DH317" s="123"/>
      <c r="DR317" s="123"/>
      <c r="EB317" s="123"/>
      <c r="EL317" s="123"/>
      <c r="EV317" s="123"/>
      <c r="FF317" s="123"/>
      <c r="FP317" s="123"/>
      <c r="FZ317" s="123"/>
      <c r="GJ317" s="123"/>
      <c r="GT317" s="123"/>
      <c r="HD317" s="123"/>
      <c r="HN317" s="123"/>
      <c r="HX317" s="123"/>
    </row>
    <row xmlns:x14ac="http://schemas.microsoft.com/office/spreadsheetml/2009/9/ac" r="318" s="3" customFormat="true" x14ac:dyDescent="0.25">
      <c r="A318" s="386"/>
      <c r="B318" s="123"/>
      <c r="L318" s="123"/>
      <c r="V318" s="123"/>
      <c r="AF318" s="123"/>
      <c r="AP318" s="123"/>
      <c r="AZ318" s="123"/>
      <c r="BJ318" s="123"/>
      <c r="BT318" s="123"/>
      <c r="CD318" s="123"/>
      <c r="CN318" s="123"/>
      <c r="CX318" s="123"/>
      <c r="DH318" s="123"/>
      <c r="DR318" s="123"/>
      <c r="EB318" s="123"/>
      <c r="EL318" s="123"/>
      <c r="EV318" s="123"/>
      <c r="FF318" s="123"/>
      <c r="FP318" s="123"/>
      <c r="FZ318" s="123"/>
      <c r="GJ318" s="123"/>
      <c r="GT318" s="123"/>
      <c r="HD318" s="123"/>
      <c r="HN318" s="123"/>
      <c r="HX318" s="123"/>
    </row>
    <row xmlns:x14ac="http://schemas.microsoft.com/office/spreadsheetml/2009/9/ac" r="319" s="3" customFormat="true" x14ac:dyDescent="0.25">
      <c r="A319" s="386"/>
      <c r="B319" s="123"/>
      <c r="L319" s="123"/>
      <c r="V319" s="123"/>
      <c r="AF319" s="123"/>
      <c r="AP319" s="123"/>
      <c r="AZ319" s="123"/>
      <c r="BJ319" s="123"/>
      <c r="BT319" s="123"/>
      <c r="CD319" s="123"/>
      <c r="CN319" s="123"/>
      <c r="CX319" s="123"/>
      <c r="DH319" s="123"/>
      <c r="DR319" s="123"/>
      <c r="EB319" s="123"/>
      <c r="EL319" s="123"/>
      <c r="EV319" s="123"/>
      <c r="FF319" s="123"/>
      <c r="FP319" s="123"/>
      <c r="FZ319" s="123"/>
      <c r="GJ319" s="123"/>
      <c r="GT319" s="123"/>
      <c r="HD319" s="123"/>
      <c r="HN319" s="123"/>
      <c r="HX319" s="123"/>
    </row>
    <row xmlns:x14ac="http://schemas.microsoft.com/office/spreadsheetml/2009/9/ac" r="320" s="3" customFormat="true" x14ac:dyDescent="0.25">
      <c r="A320" s="386"/>
      <c r="B320" s="123"/>
      <c r="L320" s="123"/>
      <c r="V320" s="123"/>
      <c r="AF320" s="123"/>
      <c r="AP320" s="123"/>
      <c r="AZ320" s="123"/>
      <c r="BJ320" s="123"/>
      <c r="BT320" s="123"/>
      <c r="CD320" s="123"/>
      <c r="CN320" s="123"/>
      <c r="CX320" s="123"/>
      <c r="DH320" s="123"/>
      <c r="DR320" s="123"/>
      <c r="EB320" s="123"/>
      <c r="EL320" s="123"/>
      <c r="EV320" s="123"/>
      <c r="FF320" s="123"/>
      <c r="FP320" s="123"/>
      <c r="FZ320" s="123"/>
      <c r="GJ320" s="123"/>
      <c r="GT320" s="123"/>
      <c r="HD320" s="123"/>
      <c r="HN320" s="123"/>
      <c r="HX320" s="123"/>
    </row>
    <row xmlns:x14ac="http://schemas.microsoft.com/office/spreadsheetml/2009/9/ac" r="321" s="3" customFormat="true" x14ac:dyDescent="0.25">
      <c r="A321" s="386"/>
      <c r="B321" s="123"/>
      <c r="L321" s="123"/>
      <c r="V321" s="123"/>
      <c r="AF321" s="123"/>
      <c r="AP321" s="123"/>
      <c r="AZ321" s="123"/>
      <c r="BJ321" s="123"/>
      <c r="BT321" s="123"/>
      <c r="CD321" s="123"/>
      <c r="CN321" s="123"/>
      <c r="CX321" s="123"/>
      <c r="DH321" s="123"/>
      <c r="DR321" s="123"/>
      <c r="EB321" s="123"/>
      <c r="EL321" s="123"/>
      <c r="EV321" s="123"/>
      <c r="FF321" s="123"/>
      <c r="FP321" s="123"/>
      <c r="FZ321" s="123"/>
      <c r="GJ321" s="123"/>
      <c r="GT321" s="123"/>
      <c r="HD321" s="123"/>
      <c r="HN321" s="123"/>
      <c r="HX321" s="123"/>
    </row>
    <row xmlns:x14ac="http://schemas.microsoft.com/office/spreadsheetml/2009/9/ac" r="322" s="3" customFormat="true" x14ac:dyDescent="0.25">
      <c r="A322" s="386"/>
      <c r="B322" s="123"/>
      <c r="L322" s="123"/>
      <c r="V322" s="123"/>
      <c r="AF322" s="123"/>
      <c r="AP322" s="123"/>
      <c r="AZ322" s="123"/>
      <c r="BJ322" s="123"/>
      <c r="BT322" s="123"/>
      <c r="CD322" s="123"/>
      <c r="CN322" s="123"/>
      <c r="CX322" s="123"/>
      <c r="DH322" s="123"/>
      <c r="DR322" s="123"/>
      <c r="EB322" s="123"/>
      <c r="EL322" s="123"/>
      <c r="EV322" s="123"/>
      <c r="FF322" s="123"/>
      <c r="FP322" s="123"/>
      <c r="FZ322" s="123"/>
      <c r="GJ322" s="123"/>
      <c r="GT322" s="123"/>
      <c r="HD322" s="123"/>
      <c r="HN322" s="123"/>
      <c r="HX322" s="123"/>
    </row>
    <row xmlns:x14ac="http://schemas.microsoft.com/office/spreadsheetml/2009/9/ac" r="323" s="3" customFormat="true" x14ac:dyDescent="0.25">
      <c r="A323" s="386"/>
      <c r="B323" s="123"/>
      <c r="L323" s="123"/>
      <c r="V323" s="123"/>
      <c r="AF323" s="123"/>
      <c r="AP323" s="123"/>
      <c r="AZ323" s="123"/>
      <c r="BJ323" s="123"/>
      <c r="BT323" s="123"/>
      <c r="CD323" s="123"/>
      <c r="CN323" s="123"/>
      <c r="CX323" s="123"/>
      <c r="DH323" s="123"/>
      <c r="DR323" s="123"/>
      <c r="EB323" s="123"/>
      <c r="EL323" s="123"/>
      <c r="EV323" s="123"/>
      <c r="FF323" s="123"/>
      <c r="FP323" s="123"/>
      <c r="FZ323" s="123"/>
      <c r="GJ323" s="123"/>
      <c r="GT323" s="123"/>
      <c r="HD323" s="123"/>
      <c r="HN323" s="123"/>
      <c r="HX323" s="123"/>
    </row>
    <row xmlns:x14ac="http://schemas.microsoft.com/office/spreadsheetml/2009/9/ac" r="324" s="3" customFormat="true" x14ac:dyDescent="0.25">
      <c r="A324" s="386"/>
      <c r="B324" s="123"/>
      <c r="L324" s="123"/>
      <c r="V324" s="123"/>
      <c r="AF324" s="123"/>
      <c r="AP324" s="123"/>
      <c r="AZ324" s="123"/>
      <c r="BJ324" s="123"/>
      <c r="BT324" s="123"/>
      <c r="CD324" s="123"/>
      <c r="CN324" s="123"/>
      <c r="CX324" s="123"/>
      <c r="DH324" s="123"/>
      <c r="DR324" s="123"/>
      <c r="EB324" s="123"/>
      <c r="EL324" s="123"/>
      <c r="EV324" s="123"/>
      <c r="FF324" s="123"/>
      <c r="FP324" s="123"/>
      <c r="FZ324" s="123"/>
      <c r="GJ324" s="123"/>
      <c r="GT324" s="123"/>
      <c r="HD324" s="123"/>
      <c r="HN324" s="123"/>
      <c r="HX324" s="123"/>
    </row>
    <row xmlns:x14ac="http://schemas.microsoft.com/office/spreadsheetml/2009/9/ac" r="325" s="3" customFormat="true" x14ac:dyDescent="0.25">
      <c r="A325" s="386"/>
      <c r="B325" s="123"/>
      <c r="L325" s="123"/>
      <c r="V325" s="123"/>
      <c r="AF325" s="123"/>
      <c r="AP325" s="123"/>
      <c r="AZ325" s="123"/>
      <c r="BJ325" s="123"/>
      <c r="BT325" s="123"/>
      <c r="CD325" s="123"/>
      <c r="CN325" s="123"/>
      <c r="CX325" s="123"/>
      <c r="DH325" s="123"/>
      <c r="DR325" s="123"/>
      <c r="EB325" s="123"/>
      <c r="EL325" s="123"/>
      <c r="EV325" s="123"/>
      <c r="FF325" s="123"/>
      <c r="FP325" s="123"/>
      <c r="FZ325" s="123"/>
      <c r="GJ325" s="123"/>
      <c r="GT325" s="123"/>
      <c r="HD325" s="123"/>
      <c r="HN325" s="123"/>
      <c r="HX325" s="123"/>
    </row>
    <row xmlns:x14ac="http://schemas.microsoft.com/office/spreadsheetml/2009/9/ac" r="326" s="3" customFormat="true" x14ac:dyDescent="0.25">
      <c r="A326" s="386"/>
      <c r="B326" s="123"/>
      <c r="L326" s="123"/>
      <c r="V326" s="123"/>
      <c r="AF326" s="123"/>
      <c r="AP326" s="123"/>
      <c r="AZ326" s="123"/>
      <c r="BJ326" s="123"/>
      <c r="BT326" s="123"/>
      <c r="CD326" s="123"/>
      <c r="CN326" s="123"/>
      <c r="CX326" s="123"/>
      <c r="DH326" s="123"/>
      <c r="DR326" s="123"/>
      <c r="EB326" s="123"/>
      <c r="EL326" s="123"/>
      <c r="EV326" s="123"/>
      <c r="FF326" s="123"/>
      <c r="FP326" s="123"/>
      <c r="FZ326" s="123"/>
      <c r="GJ326" s="123"/>
      <c r="GT326" s="123"/>
      <c r="HD326" s="123"/>
      <c r="HN326" s="123"/>
      <c r="HX326" s="123"/>
    </row>
    <row xmlns:x14ac="http://schemas.microsoft.com/office/spreadsheetml/2009/9/ac" r="327" s="3" customFormat="true" x14ac:dyDescent="0.25">
      <c r="A327" s="386"/>
      <c r="B327" s="123"/>
      <c r="L327" s="123"/>
      <c r="V327" s="123"/>
      <c r="AF327" s="123"/>
      <c r="AP327" s="123"/>
      <c r="AZ327" s="123"/>
      <c r="BJ327" s="123"/>
      <c r="BT327" s="123"/>
      <c r="CD327" s="123"/>
      <c r="CN327" s="123"/>
      <c r="CX327" s="123"/>
      <c r="DH327" s="123"/>
      <c r="DR327" s="123"/>
      <c r="EB327" s="123"/>
      <c r="EL327" s="123"/>
      <c r="EV327" s="123"/>
      <c r="FF327" s="123"/>
      <c r="FP327" s="123"/>
      <c r="FZ327" s="123"/>
      <c r="GJ327" s="123"/>
      <c r="GT327" s="123"/>
      <c r="HD327" s="123"/>
      <c r="HN327" s="123"/>
      <c r="HX327" s="123"/>
    </row>
    <row xmlns:x14ac="http://schemas.microsoft.com/office/spreadsheetml/2009/9/ac" r="328" s="3" customFormat="true" x14ac:dyDescent="0.25">
      <c r="A328" s="386"/>
      <c r="B328" s="123"/>
      <c r="L328" s="123"/>
      <c r="V328" s="123"/>
      <c r="AF328" s="123"/>
      <c r="AP328" s="123"/>
      <c r="AZ328" s="123"/>
      <c r="BJ328" s="123"/>
      <c r="BT328" s="123"/>
      <c r="CD328" s="123"/>
      <c r="CN328" s="123"/>
      <c r="CX328" s="123"/>
      <c r="DH328" s="123"/>
      <c r="DR328" s="123"/>
      <c r="EB328" s="123"/>
      <c r="EL328" s="123"/>
      <c r="EV328" s="123"/>
      <c r="FF328" s="123"/>
      <c r="FP328" s="123"/>
      <c r="FZ328" s="123"/>
      <c r="GJ328" s="123"/>
      <c r="GT328" s="123"/>
      <c r="HD328" s="123"/>
      <c r="HN328" s="123"/>
      <c r="HX328" s="123"/>
    </row>
    <row xmlns:x14ac="http://schemas.microsoft.com/office/spreadsheetml/2009/9/ac" r="329" s="3" customFormat="true" x14ac:dyDescent="0.25">
      <c r="A329" s="386"/>
      <c r="B329" s="123"/>
      <c r="L329" s="123"/>
      <c r="V329" s="123"/>
      <c r="AF329" s="123"/>
      <c r="AP329" s="123"/>
      <c r="AZ329" s="123"/>
      <c r="BJ329" s="123"/>
      <c r="BT329" s="123"/>
      <c r="CD329" s="123"/>
      <c r="CN329" s="123"/>
      <c r="CX329" s="123"/>
      <c r="DH329" s="123"/>
      <c r="DR329" s="123"/>
      <c r="EB329" s="123"/>
      <c r="EL329" s="123"/>
      <c r="EV329" s="123"/>
      <c r="FF329" s="123"/>
      <c r="FP329" s="123"/>
      <c r="FZ329" s="123"/>
      <c r="GJ329" s="123"/>
      <c r="GT329" s="123"/>
      <c r="HD329" s="123"/>
      <c r="HN329" s="123"/>
      <c r="HX329" s="123"/>
    </row>
    <row xmlns:x14ac="http://schemas.microsoft.com/office/spreadsheetml/2009/9/ac" r="330" s="3" customFormat="true" x14ac:dyDescent="0.25">
      <c r="A330" s="386"/>
      <c r="B330" s="123"/>
      <c r="L330" s="123"/>
      <c r="V330" s="123"/>
      <c r="AF330" s="123"/>
      <c r="AP330" s="123"/>
      <c r="AZ330" s="123"/>
      <c r="BJ330" s="123"/>
      <c r="BT330" s="123"/>
      <c r="CD330" s="123"/>
      <c r="CN330" s="123"/>
      <c r="CX330" s="123"/>
      <c r="DH330" s="123"/>
      <c r="DR330" s="123"/>
      <c r="EB330" s="123"/>
      <c r="EL330" s="123"/>
      <c r="EV330" s="123"/>
      <c r="FF330" s="123"/>
      <c r="FP330" s="123"/>
      <c r="FZ330" s="123"/>
      <c r="GJ330" s="123"/>
      <c r="GT330" s="123"/>
      <c r="HD330" s="123"/>
      <c r="HN330" s="123"/>
      <c r="HX330" s="123"/>
    </row>
    <row xmlns:x14ac="http://schemas.microsoft.com/office/spreadsheetml/2009/9/ac" r="331" s="3" customFormat="true" x14ac:dyDescent="0.25">
      <c r="A331" s="386"/>
      <c r="B331" s="123"/>
      <c r="L331" s="123"/>
      <c r="V331" s="123"/>
      <c r="AF331" s="123"/>
      <c r="AP331" s="123"/>
      <c r="AZ331" s="123"/>
      <c r="BJ331" s="123"/>
      <c r="BT331" s="123"/>
      <c r="CD331" s="123"/>
      <c r="CN331" s="123"/>
      <c r="CX331" s="123"/>
      <c r="DH331" s="123"/>
      <c r="DR331" s="123"/>
      <c r="EB331" s="123"/>
      <c r="EL331" s="123"/>
      <c r="EV331" s="123"/>
      <c r="FF331" s="123"/>
      <c r="FP331" s="123"/>
      <c r="FZ331" s="123"/>
      <c r="GJ331" s="123"/>
      <c r="GT331" s="123"/>
      <c r="HD331" s="123"/>
      <c r="HN331" s="123"/>
      <c r="HX331" s="123"/>
    </row>
    <row xmlns:x14ac="http://schemas.microsoft.com/office/spreadsheetml/2009/9/ac" r="332" s="3" customFormat="true" x14ac:dyDescent="0.25">
      <c r="A332" s="386"/>
      <c r="B332" s="123"/>
      <c r="L332" s="123"/>
      <c r="V332" s="123"/>
      <c r="AF332" s="123"/>
      <c r="AP332" s="123"/>
      <c r="AZ332" s="123"/>
      <c r="BJ332" s="123"/>
      <c r="BT332" s="123"/>
      <c r="CD332" s="123"/>
      <c r="CN332" s="123"/>
      <c r="CX332" s="123"/>
      <c r="DH332" s="123"/>
      <c r="DR332" s="123"/>
      <c r="EB332" s="123"/>
      <c r="EL332" s="123"/>
      <c r="EV332" s="123"/>
      <c r="FF332" s="123"/>
      <c r="FP332" s="123"/>
      <c r="FZ332" s="123"/>
      <c r="GJ332" s="123"/>
      <c r="GT332" s="123"/>
      <c r="HD332" s="123"/>
      <c r="HN332" s="123"/>
      <c r="HX332" s="123"/>
    </row>
    <row xmlns:x14ac="http://schemas.microsoft.com/office/spreadsheetml/2009/9/ac" r="333" s="3" customFormat="true" x14ac:dyDescent="0.25">
      <c r="A333" s="386"/>
      <c r="B333" s="123"/>
      <c r="L333" s="123"/>
      <c r="V333" s="123"/>
      <c r="AF333" s="123"/>
      <c r="AP333" s="123"/>
      <c r="AZ333" s="123"/>
      <c r="BJ333" s="123"/>
      <c r="BT333" s="123"/>
      <c r="CD333" s="123"/>
      <c r="CN333" s="123"/>
      <c r="CX333" s="123"/>
      <c r="DH333" s="123"/>
      <c r="DR333" s="123"/>
      <c r="EB333" s="123"/>
      <c r="EL333" s="123"/>
      <c r="EV333" s="123"/>
      <c r="FF333" s="123"/>
      <c r="FP333" s="123"/>
      <c r="FZ333" s="123"/>
      <c r="GJ333" s="123"/>
      <c r="GT333" s="123"/>
      <c r="HD333" s="123"/>
      <c r="HN333" s="123"/>
      <c r="HX333" s="123"/>
    </row>
    <row xmlns:x14ac="http://schemas.microsoft.com/office/spreadsheetml/2009/9/ac" r="334" s="3" customFormat="true" x14ac:dyDescent="0.25">
      <c r="A334" s="386"/>
      <c r="B334" s="123"/>
      <c r="L334" s="123"/>
      <c r="V334" s="123"/>
      <c r="AF334" s="123"/>
      <c r="AP334" s="123"/>
      <c r="AZ334" s="123"/>
      <c r="BJ334" s="123"/>
      <c r="BT334" s="123"/>
      <c r="CD334" s="123"/>
      <c r="CN334" s="123"/>
      <c r="CX334" s="123"/>
      <c r="DH334" s="123"/>
      <c r="DR334" s="123"/>
      <c r="EB334" s="123"/>
      <c r="EL334" s="123"/>
      <c r="EV334" s="123"/>
      <c r="FF334" s="123"/>
      <c r="FP334" s="123"/>
      <c r="FZ334" s="123"/>
      <c r="GJ334" s="123"/>
      <c r="GT334" s="123"/>
      <c r="HD334" s="123"/>
      <c r="HN334" s="123"/>
      <c r="HX334" s="123"/>
    </row>
    <row xmlns:x14ac="http://schemas.microsoft.com/office/spreadsheetml/2009/9/ac" r="335" s="3" customFormat="true" x14ac:dyDescent="0.25">
      <c r="A335" s="386"/>
      <c r="B335" s="123"/>
      <c r="L335" s="123"/>
      <c r="V335" s="123"/>
      <c r="AF335" s="123"/>
      <c r="AP335" s="123"/>
      <c r="AZ335" s="123"/>
      <c r="BJ335" s="123"/>
      <c r="BT335" s="123"/>
      <c r="CD335" s="123"/>
      <c r="CN335" s="123"/>
      <c r="CX335" s="123"/>
      <c r="DH335" s="123"/>
      <c r="DR335" s="123"/>
      <c r="EB335" s="123"/>
      <c r="EL335" s="123"/>
      <c r="EV335" s="123"/>
      <c r="FF335" s="123"/>
      <c r="FP335" s="123"/>
      <c r="FZ335" s="123"/>
      <c r="GJ335" s="123"/>
      <c r="GT335" s="123"/>
      <c r="HD335" s="123"/>
      <c r="HN335" s="123"/>
      <c r="HX335" s="123"/>
    </row>
    <row xmlns:x14ac="http://schemas.microsoft.com/office/spreadsheetml/2009/9/ac" r="336" s="3" customFormat="true" x14ac:dyDescent="0.25">
      <c r="A336" s="386"/>
      <c r="B336" s="123"/>
      <c r="L336" s="123"/>
      <c r="V336" s="123"/>
      <c r="AF336" s="123"/>
      <c r="AP336" s="123"/>
      <c r="AZ336" s="123"/>
      <c r="BJ336" s="123"/>
      <c r="BT336" s="123"/>
      <c r="CD336" s="123"/>
      <c r="CN336" s="123"/>
      <c r="CX336" s="123"/>
      <c r="DH336" s="123"/>
      <c r="DR336" s="123"/>
      <c r="EB336" s="123"/>
      <c r="EL336" s="123"/>
      <c r="EV336" s="123"/>
      <c r="FF336" s="123"/>
      <c r="FP336" s="123"/>
      <c r="FZ336" s="123"/>
      <c r="GJ336" s="123"/>
      <c r="GT336" s="123"/>
      <c r="HD336" s="123"/>
      <c r="HN336" s="123"/>
      <c r="HX336" s="123"/>
    </row>
    <row xmlns:x14ac="http://schemas.microsoft.com/office/spreadsheetml/2009/9/ac" r="337" s="3" customFormat="true" x14ac:dyDescent="0.25">
      <c r="A337" s="386"/>
      <c r="B337" s="123"/>
      <c r="L337" s="123"/>
      <c r="V337" s="123"/>
      <c r="AF337" s="123"/>
      <c r="AP337" s="123"/>
      <c r="AZ337" s="123"/>
      <c r="BJ337" s="123"/>
      <c r="BT337" s="123"/>
      <c r="CD337" s="123"/>
      <c r="CN337" s="123"/>
      <c r="CX337" s="123"/>
      <c r="DH337" s="123"/>
      <c r="DR337" s="123"/>
      <c r="EB337" s="123"/>
      <c r="EL337" s="123"/>
      <c r="EV337" s="123"/>
      <c r="FF337" s="123"/>
      <c r="FP337" s="123"/>
      <c r="FZ337" s="123"/>
      <c r="GJ337" s="123"/>
      <c r="GT337" s="123"/>
      <c r="HD337" s="123"/>
      <c r="HN337" s="123"/>
      <c r="HX337" s="123"/>
    </row>
    <row xmlns:x14ac="http://schemas.microsoft.com/office/spreadsheetml/2009/9/ac" r="338" s="3" customFormat="true" x14ac:dyDescent="0.25">
      <c r="A338" s="386"/>
      <c r="B338" s="123"/>
      <c r="L338" s="123"/>
      <c r="V338" s="123"/>
      <c r="AF338" s="123"/>
      <c r="AP338" s="123"/>
      <c r="AZ338" s="123"/>
      <c r="BJ338" s="123"/>
      <c r="BT338" s="123"/>
      <c r="CD338" s="123"/>
      <c r="CN338" s="123"/>
      <c r="CX338" s="123"/>
      <c r="DH338" s="123"/>
      <c r="DR338" s="123"/>
      <c r="EB338" s="123"/>
      <c r="EL338" s="123"/>
      <c r="EV338" s="123"/>
      <c r="FF338" s="123"/>
      <c r="FP338" s="123"/>
      <c r="FZ338" s="123"/>
      <c r="GJ338" s="123"/>
      <c r="GT338" s="123"/>
      <c r="HD338" s="123"/>
      <c r="HN338" s="123"/>
      <c r="HX338" s="123"/>
    </row>
    <row xmlns:x14ac="http://schemas.microsoft.com/office/spreadsheetml/2009/9/ac" r="339" s="3" customFormat="true" x14ac:dyDescent="0.25">
      <c r="A339" s="386"/>
      <c r="B339" s="123"/>
      <c r="L339" s="123"/>
      <c r="V339" s="123"/>
      <c r="AF339" s="123"/>
      <c r="AP339" s="123"/>
      <c r="AZ339" s="123"/>
      <c r="BJ339" s="123"/>
      <c r="BT339" s="123"/>
      <c r="CD339" s="123"/>
      <c r="CN339" s="123"/>
      <c r="CX339" s="123"/>
      <c r="DH339" s="123"/>
      <c r="DR339" s="123"/>
      <c r="EB339" s="123"/>
      <c r="EL339" s="123"/>
      <c r="EV339" s="123"/>
      <c r="FF339" s="123"/>
      <c r="FP339" s="123"/>
      <c r="FZ339" s="123"/>
      <c r="GJ339" s="123"/>
      <c r="GT339" s="123"/>
      <c r="HD339" s="123"/>
      <c r="HN339" s="123"/>
      <c r="HX339" s="123"/>
    </row>
    <row xmlns:x14ac="http://schemas.microsoft.com/office/spreadsheetml/2009/9/ac" r="340" s="3" customFormat="true" x14ac:dyDescent="0.25">
      <c r="A340" s="386"/>
      <c r="B340" s="123"/>
      <c r="L340" s="123"/>
      <c r="V340" s="123"/>
      <c r="AF340" s="123"/>
      <c r="AP340" s="123"/>
      <c r="AZ340" s="123"/>
      <c r="BJ340" s="123"/>
      <c r="BT340" s="123"/>
      <c r="CD340" s="123"/>
      <c r="CN340" s="123"/>
      <c r="CX340" s="123"/>
      <c r="DH340" s="123"/>
      <c r="DR340" s="123"/>
      <c r="EB340" s="123"/>
      <c r="EL340" s="123"/>
      <c r="EV340" s="123"/>
      <c r="FF340" s="123"/>
      <c r="FP340" s="123"/>
      <c r="FZ340" s="123"/>
      <c r="GJ340" s="123"/>
      <c r="GT340" s="123"/>
      <c r="HD340" s="123"/>
      <c r="HN340" s="123"/>
      <c r="HX340" s="123"/>
    </row>
    <row xmlns:x14ac="http://schemas.microsoft.com/office/spreadsheetml/2009/9/ac" r="341" s="3" customFormat="true" x14ac:dyDescent="0.25">
      <c r="A341" s="386"/>
      <c r="B341" s="123"/>
      <c r="L341" s="123"/>
      <c r="V341" s="123"/>
      <c r="AF341" s="123"/>
      <c r="AP341" s="123"/>
      <c r="AZ341" s="123"/>
      <c r="BJ341" s="123"/>
      <c r="BT341" s="123"/>
      <c r="CD341" s="123"/>
      <c r="CN341" s="123"/>
      <c r="CX341" s="123"/>
      <c r="DH341" s="123"/>
      <c r="DR341" s="123"/>
      <c r="EB341" s="123"/>
      <c r="EL341" s="123"/>
      <c r="EV341" s="123"/>
      <c r="FF341" s="123"/>
      <c r="FP341" s="123"/>
      <c r="FZ341" s="123"/>
      <c r="GJ341" s="123"/>
      <c r="GT341" s="123"/>
      <c r="HD341" s="123"/>
      <c r="HN341" s="123"/>
      <c r="HX341" s="123"/>
    </row>
    <row xmlns:x14ac="http://schemas.microsoft.com/office/spreadsheetml/2009/9/ac" r="342" s="3" customFormat="true" x14ac:dyDescent="0.25">
      <c r="A342" s="386"/>
      <c r="B342" s="123"/>
      <c r="L342" s="123"/>
      <c r="V342" s="123"/>
      <c r="AF342" s="123"/>
      <c r="AP342" s="123"/>
      <c r="AZ342" s="123"/>
      <c r="BJ342" s="123"/>
      <c r="BT342" s="123"/>
      <c r="CD342" s="123"/>
      <c r="CN342" s="123"/>
      <c r="CX342" s="123"/>
      <c r="DH342" s="123"/>
      <c r="DR342" s="123"/>
      <c r="EB342" s="123"/>
      <c r="EL342" s="123"/>
      <c r="EV342" s="123"/>
      <c r="FF342" s="123"/>
      <c r="FP342" s="123"/>
      <c r="FZ342" s="123"/>
      <c r="GJ342" s="123"/>
      <c r="GT342" s="123"/>
      <c r="HD342" s="123"/>
      <c r="HN342" s="123"/>
      <c r="HX342" s="123"/>
    </row>
    <row xmlns:x14ac="http://schemas.microsoft.com/office/spreadsheetml/2009/9/ac" r="343" s="3" customFormat="true" x14ac:dyDescent="0.25">
      <c r="A343" s="386"/>
      <c r="B343" s="123"/>
      <c r="L343" s="123"/>
      <c r="V343" s="123"/>
      <c r="AF343" s="123"/>
      <c r="AP343" s="123"/>
      <c r="AZ343" s="123"/>
      <c r="BJ343" s="123"/>
      <c r="BT343" s="123"/>
      <c r="CD343" s="123"/>
      <c r="CN343" s="123"/>
      <c r="CX343" s="123"/>
      <c r="DH343" s="123"/>
      <c r="DR343" s="123"/>
      <c r="EB343" s="123"/>
      <c r="EL343" s="123"/>
      <c r="EV343" s="123"/>
      <c r="FF343" s="123"/>
      <c r="FP343" s="123"/>
      <c r="FZ343" s="123"/>
      <c r="GJ343" s="123"/>
      <c r="GT343" s="123"/>
      <c r="HD343" s="123"/>
      <c r="HN343" s="123"/>
      <c r="HX343" s="123"/>
    </row>
    <row xmlns:x14ac="http://schemas.microsoft.com/office/spreadsheetml/2009/9/ac" r="344" s="3" customFormat="true" x14ac:dyDescent="0.25">
      <c r="A344" s="386"/>
      <c r="B344" s="123"/>
      <c r="L344" s="123"/>
      <c r="V344" s="123"/>
      <c r="AF344" s="123"/>
      <c r="AP344" s="123"/>
      <c r="AZ344" s="123"/>
      <c r="BJ344" s="123"/>
      <c r="BT344" s="123"/>
      <c r="CD344" s="123"/>
      <c r="CN344" s="123"/>
      <c r="CX344" s="123"/>
      <c r="DH344" s="123"/>
      <c r="DR344" s="123"/>
      <c r="EB344" s="123"/>
      <c r="EL344" s="123"/>
      <c r="EV344" s="123"/>
      <c r="FF344" s="123"/>
      <c r="FP344" s="123"/>
      <c r="FZ344" s="123"/>
      <c r="GJ344" s="123"/>
      <c r="GT344" s="123"/>
      <c r="HD344" s="123"/>
      <c r="HN344" s="123"/>
      <c r="HX344" s="123"/>
    </row>
    <row xmlns:x14ac="http://schemas.microsoft.com/office/spreadsheetml/2009/9/ac" r="345" s="3" customFormat="true" x14ac:dyDescent="0.25">
      <c r="A345" s="386"/>
      <c r="B345" s="123"/>
      <c r="L345" s="123"/>
      <c r="V345" s="123"/>
      <c r="AF345" s="123"/>
      <c r="AP345" s="123"/>
      <c r="AZ345" s="123"/>
      <c r="BJ345" s="123"/>
      <c r="BT345" s="123"/>
      <c r="CD345" s="123"/>
      <c r="CN345" s="123"/>
      <c r="CX345" s="123"/>
      <c r="DH345" s="123"/>
      <c r="DR345" s="123"/>
      <c r="EB345" s="123"/>
      <c r="EL345" s="123"/>
      <c r="EV345" s="123"/>
      <c r="FF345" s="123"/>
      <c r="FP345" s="123"/>
      <c r="FZ345" s="123"/>
      <c r="GJ345" s="123"/>
      <c r="GT345" s="123"/>
      <c r="HD345" s="123"/>
      <c r="HN345" s="123"/>
      <c r="HX345" s="123"/>
    </row>
    <row xmlns:x14ac="http://schemas.microsoft.com/office/spreadsheetml/2009/9/ac" r="346" s="3" customFormat="true" x14ac:dyDescent="0.25">
      <c r="A346" s="386"/>
      <c r="B346" s="123"/>
      <c r="L346" s="123"/>
      <c r="V346" s="123"/>
      <c r="AF346" s="123"/>
      <c r="AP346" s="123"/>
      <c r="AZ346" s="123"/>
      <c r="BJ346" s="123"/>
      <c r="BT346" s="123"/>
      <c r="CD346" s="123"/>
      <c r="CN346" s="123"/>
      <c r="CX346" s="123"/>
      <c r="DH346" s="123"/>
      <c r="DR346" s="123"/>
      <c r="EB346" s="123"/>
      <c r="EL346" s="123"/>
      <c r="EV346" s="123"/>
      <c r="FF346" s="123"/>
      <c r="FP346" s="123"/>
      <c r="FZ346" s="123"/>
      <c r="GJ346" s="123"/>
      <c r="GT346" s="123"/>
      <c r="HD346" s="123"/>
      <c r="HN346" s="123"/>
      <c r="HX346" s="123"/>
    </row>
    <row xmlns:x14ac="http://schemas.microsoft.com/office/spreadsheetml/2009/9/ac" r="347" s="3" customFormat="true" x14ac:dyDescent="0.25">
      <c r="A347" s="386"/>
      <c r="B347" s="123"/>
      <c r="L347" s="123"/>
      <c r="V347" s="123"/>
      <c r="AF347" s="123"/>
      <c r="AP347" s="123"/>
      <c r="AZ347" s="123"/>
      <c r="BJ347" s="123"/>
      <c r="BT347" s="123"/>
      <c r="CD347" s="123"/>
      <c r="CN347" s="123"/>
      <c r="CX347" s="123"/>
      <c r="DH347" s="123"/>
      <c r="DR347" s="123"/>
      <c r="EB347" s="123"/>
      <c r="EL347" s="123"/>
      <c r="EV347" s="123"/>
      <c r="FF347" s="123"/>
      <c r="FP347" s="123"/>
      <c r="FZ347" s="123"/>
      <c r="GJ347" s="123"/>
      <c r="GT347" s="123"/>
      <c r="HD347" s="123"/>
      <c r="HN347" s="123"/>
      <c r="HX347" s="123"/>
    </row>
    <row xmlns:x14ac="http://schemas.microsoft.com/office/spreadsheetml/2009/9/ac" r="348" s="3" customFormat="true" x14ac:dyDescent="0.25">
      <c r="A348" s="386"/>
      <c r="B348" s="123"/>
      <c r="L348" s="123"/>
      <c r="V348" s="123"/>
      <c r="AF348" s="123"/>
      <c r="AP348" s="123"/>
      <c r="AZ348" s="123"/>
      <c r="BJ348" s="123"/>
      <c r="BT348" s="123"/>
      <c r="CD348" s="123"/>
      <c r="CN348" s="123"/>
      <c r="CX348" s="123"/>
      <c r="DH348" s="123"/>
      <c r="DR348" s="123"/>
      <c r="EB348" s="123"/>
      <c r="EL348" s="123"/>
      <c r="EV348" s="123"/>
      <c r="FF348" s="123"/>
      <c r="FP348" s="123"/>
      <c r="FZ348" s="123"/>
      <c r="GJ348" s="123"/>
      <c r="GT348" s="123"/>
      <c r="HD348" s="123"/>
      <c r="HN348" s="123"/>
      <c r="HX348" s="123"/>
    </row>
    <row xmlns:x14ac="http://schemas.microsoft.com/office/spreadsheetml/2009/9/ac" r="349" s="3" customFormat="true" x14ac:dyDescent="0.25">
      <c r="A349" s="386"/>
      <c r="B349" s="123"/>
      <c r="L349" s="123"/>
      <c r="V349" s="123"/>
      <c r="AF349" s="123"/>
      <c r="AP349" s="123"/>
      <c r="AZ349" s="123"/>
      <c r="BJ349" s="123"/>
      <c r="BT349" s="123"/>
      <c r="CD349" s="123"/>
      <c r="CN349" s="123"/>
      <c r="CX349" s="123"/>
      <c r="DH349" s="123"/>
      <c r="DR349" s="123"/>
      <c r="EB349" s="123"/>
      <c r="EL349" s="123"/>
      <c r="EV349" s="123"/>
      <c r="FF349" s="123"/>
      <c r="FP349" s="123"/>
      <c r="FZ349" s="123"/>
      <c r="GJ349" s="123"/>
      <c r="GT349" s="123"/>
      <c r="HD349" s="123"/>
      <c r="HN349" s="123"/>
      <c r="HX349" s="123"/>
    </row>
    <row xmlns:x14ac="http://schemas.microsoft.com/office/spreadsheetml/2009/9/ac" r="350" s="3" customFormat="true" x14ac:dyDescent="0.25">
      <c r="A350" s="386"/>
      <c r="B350" s="123"/>
      <c r="L350" s="123"/>
      <c r="V350" s="123"/>
      <c r="AF350" s="123"/>
      <c r="AP350" s="123"/>
      <c r="AZ350" s="123"/>
      <c r="BJ350" s="123"/>
      <c r="BT350" s="123"/>
      <c r="CD350" s="123"/>
      <c r="CN350" s="123"/>
      <c r="CX350" s="123"/>
      <c r="DH350" s="123"/>
      <c r="DR350" s="123"/>
      <c r="EB350" s="123"/>
      <c r="EL350" s="123"/>
      <c r="EV350" s="123"/>
      <c r="FF350" s="123"/>
      <c r="FP350" s="123"/>
      <c r="FZ350" s="123"/>
      <c r="GJ350" s="123"/>
      <c r="GT350" s="123"/>
      <c r="HD350" s="123"/>
      <c r="HN350" s="123"/>
      <c r="HX350" s="123"/>
    </row>
    <row xmlns:x14ac="http://schemas.microsoft.com/office/spreadsheetml/2009/9/ac" r="351" s="3" customFormat="true" x14ac:dyDescent="0.25">
      <c r="A351" s="386"/>
      <c r="B351" s="123"/>
      <c r="L351" s="123"/>
      <c r="V351" s="123"/>
      <c r="AF351" s="123"/>
      <c r="AP351" s="123"/>
      <c r="AZ351" s="123"/>
      <c r="BJ351" s="123"/>
      <c r="BT351" s="123"/>
      <c r="CD351" s="123"/>
      <c r="CN351" s="123"/>
      <c r="CX351" s="123"/>
      <c r="DH351" s="123"/>
      <c r="DR351" s="123"/>
      <c r="EB351" s="123"/>
      <c r="EL351" s="123"/>
      <c r="EV351" s="123"/>
      <c r="FF351" s="123"/>
      <c r="FP351" s="123"/>
      <c r="FZ351" s="123"/>
      <c r="GJ351" s="123"/>
      <c r="GT351" s="123"/>
      <c r="HD351" s="123"/>
      <c r="HN351" s="123"/>
      <c r="HX351" s="123"/>
    </row>
    <row xmlns:x14ac="http://schemas.microsoft.com/office/spreadsheetml/2009/9/ac" r="352" s="3" customFormat="true" x14ac:dyDescent="0.25">
      <c r="A352" s="386"/>
      <c r="B352" s="123"/>
      <c r="L352" s="123"/>
      <c r="V352" s="123"/>
      <c r="AF352" s="123"/>
      <c r="AP352" s="123"/>
      <c r="AZ352" s="123"/>
      <c r="BJ352" s="123"/>
      <c r="BT352" s="123"/>
      <c r="CD352" s="123"/>
      <c r="CN352" s="123"/>
      <c r="CX352" s="123"/>
      <c r="DH352" s="123"/>
      <c r="DR352" s="123"/>
      <c r="EB352" s="123"/>
      <c r="EL352" s="123"/>
      <c r="EV352" s="123"/>
      <c r="FF352" s="123"/>
      <c r="FP352" s="123"/>
      <c r="FZ352" s="123"/>
      <c r="GJ352" s="123"/>
      <c r="GT352" s="123"/>
      <c r="HD352" s="123"/>
      <c r="HN352" s="123"/>
      <c r="HX352" s="123"/>
    </row>
    <row xmlns:x14ac="http://schemas.microsoft.com/office/spreadsheetml/2009/9/ac" r="353" s="3" customFormat="true" x14ac:dyDescent="0.25">
      <c r="A353" s="386"/>
      <c r="B353" s="123"/>
      <c r="L353" s="123"/>
      <c r="V353" s="123"/>
      <c r="AF353" s="123"/>
      <c r="AP353" s="123"/>
      <c r="AZ353" s="123"/>
      <c r="BJ353" s="123"/>
      <c r="BT353" s="123"/>
      <c r="CD353" s="123"/>
      <c r="CN353" s="123"/>
      <c r="CX353" s="123"/>
      <c r="DH353" s="123"/>
      <c r="DR353" s="123"/>
      <c r="EB353" s="123"/>
      <c r="EL353" s="123"/>
      <c r="EV353" s="123"/>
      <c r="FF353" s="123"/>
      <c r="FP353" s="123"/>
      <c r="FZ353" s="123"/>
      <c r="GJ353" s="123"/>
      <c r="GT353" s="123"/>
      <c r="HD353" s="123"/>
      <c r="HN353" s="123"/>
      <c r="HX353" s="123"/>
    </row>
    <row xmlns:x14ac="http://schemas.microsoft.com/office/spreadsheetml/2009/9/ac" r="354" s="3" customFormat="true" x14ac:dyDescent="0.25">
      <c r="A354" s="386"/>
      <c r="B354" s="123"/>
      <c r="L354" s="123"/>
      <c r="V354" s="123"/>
      <c r="AF354" s="123"/>
      <c r="AP354" s="123"/>
      <c r="AZ354" s="123"/>
      <c r="BJ354" s="123"/>
      <c r="BT354" s="123"/>
      <c r="CD354" s="123"/>
      <c r="CN354" s="123"/>
      <c r="CX354" s="123"/>
      <c r="DH354" s="123"/>
      <c r="DR354" s="123"/>
      <c r="EB354" s="123"/>
      <c r="EL354" s="123"/>
      <c r="EV354" s="123"/>
      <c r="FF354" s="123"/>
      <c r="FP354" s="123"/>
      <c r="FZ354" s="123"/>
      <c r="GJ354" s="123"/>
      <c r="GT354" s="123"/>
      <c r="HD354" s="123"/>
      <c r="HN354" s="123"/>
      <c r="HX354" s="123"/>
    </row>
    <row xmlns:x14ac="http://schemas.microsoft.com/office/spreadsheetml/2009/9/ac" r="355" s="3" customFormat="true" x14ac:dyDescent="0.25">
      <c r="A355" s="386"/>
      <c r="B355" s="123"/>
      <c r="L355" s="123"/>
      <c r="V355" s="123"/>
      <c r="AF355" s="123"/>
      <c r="AP355" s="123"/>
      <c r="AZ355" s="123"/>
      <c r="BJ355" s="123"/>
      <c r="BT355" s="123"/>
      <c r="CD355" s="123"/>
      <c r="CN355" s="123"/>
      <c r="CX355" s="123"/>
      <c r="DH355" s="123"/>
      <c r="DR355" s="123"/>
      <c r="EB355" s="123"/>
      <c r="EL355" s="123"/>
      <c r="EV355" s="123"/>
      <c r="FF355" s="123"/>
      <c r="FP355" s="123"/>
      <c r="FZ355" s="123"/>
      <c r="GJ355" s="123"/>
      <c r="GT355" s="123"/>
      <c r="HD355" s="123"/>
      <c r="HN355" s="123"/>
      <c r="HX355" s="123"/>
    </row>
    <row xmlns:x14ac="http://schemas.microsoft.com/office/spreadsheetml/2009/9/ac" r="356" s="3" customFormat="true" x14ac:dyDescent="0.25">
      <c r="A356" s="386"/>
      <c r="B356" s="123"/>
      <c r="L356" s="123"/>
      <c r="V356" s="123"/>
      <c r="AF356" s="123"/>
      <c r="AP356" s="123"/>
      <c r="AZ356" s="123"/>
      <c r="BJ356" s="123"/>
      <c r="BT356" s="123"/>
      <c r="CD356" s="123"/>
      <c r="CN356" s="123"/>
      <c r="CX356" s="123"/>
      <c r="DH356" s="123"/>
      <c r="DR356" s="123"/>
      <c r="EB356" s="123"/>
      <c r="EL356" s="123"/>
      <c r="EV356" s="123"/>
      <c r="FF356" s="123"/>
      <c r="FP356" s="123"/>
      <c r="FZ356" s="123"/>
      <c r="GJ356" s="123"/>
      <c r="GT356" s="123"/>
      <c r="HD356" s="123"/>
      <c r="HN356" s="123"/>
      <c r="HX356" s="123"/>
    </row>
    <row xmlns:x14ac="http://schemas.microsoft.com/office/spreadsheetml/2009/9/ac" r="357" s="3" customFormat="true" x14ac:dyDescent="0.25">
      <c r="A357" s="386"/>
      <c r="B357" s="123"/>
      <c r="L357" s="123"/>
      <c r="V357" s="123"/>
      <c r="AF357" s="123"/>
      <c r="AP357" s="123"/>
      <c r="AZ357" s="123"/>
      <c r="BJ357" s="123"/>
      <c r="BT357" s="123"/>
      <c r="CD357" s="123"/>
      <c r="CN357" s="123"/>
      <c r="CX357" s="123"/>
      <c r="DH357" s="123"/>
      <c r="DR357" s="123"/>
      <c r="EB357" s="123"/>
      <c r="EL357" s="123"/>
      <c r="EV357" s="123"/>
      <c r="FF357" s="123"/>
      <c r="FP357" s="123"/>
      <c r="FZ357" s="123"/>
      <c r="GJ357" s="123"/>
      <c r="GT357" s="123"/>
      <c r="HD357" s="123"/>
      <c r="HN357" s="123"/>
      <c r="HX357" s="123"/>
    </row>
    <row xmlns:x14ac="http://schemas.microsoft.com/office/spreadsheetml/2009/9/ac" r="358" s="3" customFormat="true" x14ac:dyDescent="0.25">
      <c r="A358" s="386"/>
      <c r="B358" s="123"/>
      <c r="L358" s="123"/>
      <c r="V358" s="123"/>
      <c r="AF358" s="123"/>
      <c r="AP358" s="123"/>
      <c r="AZ358" s="123"/>
      <c r="BJ358" s="123"/>
      <c r="BT358" s="123"/>
      <c r="CD358" s="123"/>
      <c r="CN358" s="123"/>
      <c r="CX358" s="123"/>
      <c r="DH358" s="123"/>
      <c r="DR358" s="123"/>
      <c r="EB358" s="123"/>
      <c r="EL358" s="123"/>
      <c r="EV358" s="123"/>
      <c r="FF358" s="123"/>
      <c r="FP358" s="123"/>
      <c r="FZ358" s="123"/>
      <c r="GJ358" s="123"/>
      <c r="GT358" s="123"/>
      <c r="HD358" s="123"/>
      <c r="HN358" s="123"/>
      <c r="HX358" s="123"/>
    </row>
    <row xmlns:x14ac="http://schemas.microsoft.com/office/spreadsheetml/2009/9/ac" r="359" s="3" customFormat="true" x14ac:dyDescent="0.25">
      <c r="A359" s="386"/>
      <c r="B359" s="123"/>
      <c r="L359" s="123"/>
      <c r="V359" s="123"/>
      <c r="AF359" s="123"/>
      <c r="AP359" s="123"/>
      <c r="AZ359" s="123"/>
      <c r="BJ359" s="123"/>
      <c r="BT359" s="123"/>
      <c r="CD359" s="123"/>
      <c r="CN359" s="123"/>
      <c r="CX359" s="123"/>
      <c r="DH359" s="123"/>
      <c r="DR359" s="123"/>
      <c r="EB359" s="123"/>
      <c r="EL359" s="123"/>
      <c r="EV359" s="123"/>
      <c r="FF359" s="123"/>
      <c r="FP359" s="123"/>
      <c r="FZ359" s="123"/>
      <c r="GJ359" s="123"/>
      <c r="GT359" s="123"/>
      <c r="HD359" s="123"/>
      <c r="HN359" s="123"/>
      <c r="HX359" s="123"/>
    </row>
    <row xmlns:x14ac="http://schemas.microsoft.com/office/spreadsheetml/2009/9/ac" r="360" s="3" customFormat="true" x14ac:dyDescent="0.25">
      <c r="A360" s="386"/>
      <c r="B360" s="123"/>
      <c r="L360" s="123"/>
      <c r="V360" s="123"/>
      <c r="AF360" s="123"/>
      <c r="AP360" s="123"/>
      <c r="AZ360" s="123"/>
      <c r="BJ360" s="123"/>
      <c r="BT360" s="123"/>
      <c r="CD360" s="123"/>
      <c r="CN360" s="123"/>
      <c r="CX360" s="123"/>
      <c r="DH360" s="123"/>
      <c r="DR360" s="123"/>
      <c r="EB360" s="123"/>
      <c r="EL360" s="123"/>
      <c r="EV360" s="123"/>
      <c r="FF360" s="123"/>
      <c r="FP360" s="123"/>
      <c r="FZ360" s="123"/>
      <c r="GJ360" s="123"/>
      <c r="GT360" s="123"/>
      <c r="HD360" s="123"/>
      <c r="HN360" s="123"/>
      <c r="HX360" s="123"/>
    </row>
    <row xmlns:x14ac="http://schemas.microsoft.com/office/spreadsheetml/2009/9/ac" r="361" s="3" customFormat="true" x14ac:dyDescent="0.25">
      <c r="A361" s="386"/>
      <c r="B361" s="123"/>
      <c r="L361" s="123"/>
      <c r="V361" s="123"/>
      <c r="AF361" s="123"/>
      <c r="AP361" s="123"/>
      <c r="AZ361" s="123"/>
      <c r="BJ361" s="123"/>
      <c r="BT361" s="123"/>
      <c r="CD361" s="123"/>
      <c r="CN361" s="123"/>
      <c r="CX361" s="123"/>
      <c r="DH361" s="123"/>
      <c r="DR361" s="123"/>
      <c r="EB361" s="123"/>
      <c r="EL361" s="123"/>
      <c r="EV361" s="123"/>
      <c r="FF361" s="123"/>
      <c r="FP361" s="123"/>
      <c r="FZ361" s="123"/>
      <c r="GJ361" s="123"/>
      <c r="GT361" s="123"/>
      <c r="HD361" s="123"/>
      <c r="HN361" s="123"/>
      <c r="HX361" s="123"/>
    </row>
    <row xmlns:x14ac="http://schemas.microsoft.com/office/spreadsheetml/2009/9/ac" r="362" s="3" customFormat="true" x14ac:dyDescent="0.25">
      <c r="A362" s="386"/>
      <c r="B362" s="123"/>
      <c r="L362" s="123"/>
      <c r="V362" s="123"/>
      <c r="AF362" s="123"/>
      <c r="AP362" s="123"/>
      <c r="AZ362" s="123"/>
      <c r="BJ362" s="123"/>
      <c r="BT362" s="123"/>
      <c r="CD362" s="123"/>
      <c r="CN362" s="123"/>
      <c r="CX362" s="123"/>
      <c r="DH362" s="123"/>
      <c r="DR362" s="123"/>
      <c r="EB362" s="123"/>
      <c r="EL362" s="123"/>
      <c r="EV362" s="123"/>
      <c r="FF362" s="123"/>
      <c r="FP362" s="123"/>
      <c r="FZ362" s="123"/>
      <c r="GJ362" s="123"/>
      <c r="GT362" s="123"/>
      <c r="HD362" s="123"/>
      <c r="HN362" s="123"/>
      <c r="HX362" s="123"/>
    </row>
    <row xmlns:x14ac="http://schemas.microsoft.com/office/spreadsheetml/2009/9/ac" r="363" s="3" customFormat="true" x14ac:dyDescent="0.25">
      <c r="A363" s="386"/>
      <c r="B363" s="123"/>
      <c r="L363" s="123"/>
      <c r="V363" s="123"/>
      <c r="AF363" s="123"/>
      <c r="AP363" s="123"/>
      <c r="AZ363" s="123"/>
      <c r="BJ363" s="123"/>
      <c r="BT363" s="123"/>
      <c r="CD363" s="123"/>
      <c r="CN363" s="123"/>
      <c r="CX363" s="123"/>
      <c r="DH363" s="123"/>
      <c r="DR363" s="123"/>
      <c r="EB363" s="123"/>
      <c r="EL363" s="123"/>
      <c r="EV363" s="123"/>
      <c r="FF363" s="123"/>
      <c r="FP363" s="123"/>
      <c r="FZ363" s="123"/>
      <c r="GJ363" s="123"/>
      <c r="GT363" s="123"/>
      <c r="HD363" s="123"/>
      <c r="HN363" s="123"/>
      <c r="HX363" s="123"/>
    </row>
    <row xmlns:x14ac="http://schemas.microsoft.com/office/spreadsheetml/2009/9/ac" r="364" s="3" customFormat="true" x14ac:dyDescent="0.25">
      <c r="A364" s="386"/>
      <c r="B364" s="123"/>
      <c r="L364" s="123"/>
      <c r="V364" s="123"/>
      <c r="AF364" s="123"/>
      <c r="AP364" s="123"/>
      <c r="AZ364" s="123"/>
      <c r="BJ364" s="123"/>
      <c r="BT364" s="123"/>
      <c r="CD364" s="123"/>
      <c r="CN364" s="123"/>
      <c r="CX364" s="123"/>
      <c r="DH364" s="123"/>
      <c r="DR364" s="123"/>
      <c r="EB364" s="123"/>
      <c r="EL364" s="123"/>
      <c r="EV364" s="123"/>
      <c r="FF364" s="123"/>
      <c r="FP364" s="123"/>
      <c r="FZ364" s="123"/>
      <c r="GJ364" s="123"/>
      <c r="GT364" s="123"/>
      <c r="HD364" s="123"/>
      <c r="HN364" s="123"/>
      <c r="HX364" s="123"/>
    </row>
    <row xmlns:x14ac="http://schemas.microsoft.com/office/spreadsheetml/2009/9/ac" r="365" s="3" customFormat="true" x14ac:dyDescent="0.25">
      <c r="A365" s="386"/>
      <c r="B365" s="123"/>
      <c r="L365" s="123"/>
      <c r="V365" s="123"/>
      <c r="AF365" s="123"/>
      <c r="AP365" s="123"/>
      <c r="AZ365" s="123"/>
      <c r="BJ365" s="123"/>
      <c r="BT365" s="123"/>
      <c r="CD365" s="123"/>
      <c r="CN365" s="123"/>
      <c r="CX365" s="123"/>
      <c r="DH365" s="123"/>
      <c r="DR365" s="123"/>
      <c r="EB365" s="123"/>
      <c r="EL365" s="123"/>
      <c r="EV365" s="123"/>
      <c r="FF365" s="123"/>
      <c r="FP365" s="123"/>
      <c r="FZ365" s="123"/>
      <c r="GJ365" s="123"/>
      <c r="GT365" s="123"/>
      <c r="HD365" s="123"/>
      <c r="HN365" s="123"/>
      <c r="HX365" s="123"/>
    </row>
    <row xmlns:x14ac="http://schemas.microsoft.com/office/spreadsheetml/2009/9/ac" r="366" s="3" customFormat="true" x14ac:dyDescent="0.25">
      <c r="A366" s="386"/>
      <c r="B366" s="123"/>
      <c r="L366" s="123"/>
      <c r="V366" s="123"/>
      <c r="AF366" s="123"/>
      <c r="AP366" s="123"/>
      <c r="AZ366" s="123"/>
      <c r="BJ366" s="123"/>
      <c r="BT366" s="123"/>
      <c r="CD366" s="123"/>
      <c r="CN366" s="123"/>
      <c r="CX366" s="123"/>
      <c r="DH366" s="123"/>
      <c r="DR366" s="123"/>
      <c r="EB366" s="123"/>
      <c r="EL366" s="123"/>
      <c r="EV366" s="123"/>
      <c r="FF366" s="123"/>
      <c r="FP366" s="123"/>
      <c r="FZ366" s="123"/>
      <c r="GJ366" s="123"/>
      <c r="GT366" s="123"/>
      <c r="HD366" s="123"/>
      <c r="HN366" s="123"/>
      <c r="HX366" s="123"/>
    </row>
    <row xmlns:x14ac="http://schemas.microsoft.com/office/spreadsheetml/2009/9/ac" r="367" s="3" customFormat="true" x14ac:dyDescent="0.25">
      <c r="A367" s="386"/>
      <c r="B367" s="123"/>
      <c r="L367" s="123"/>
      <c r="V367" s="123"/>
      <c r="AF367" s="123"/>
      <c r="AP367" s="123"/>
      <c r="AZ367" s="123"/>
      <c r="BJ367" s="123"/>
      <c r="BT367" s="123"/>
      <c r="CD367" s="123"/>
      <c r="CN367" s="123"/>
      <c r="CX367" s="123"/>
      <c r="DH367" s="123"/>
      <c r="DR367" s="123"/>
      <c r="EB367" s="123"/>
      <c r="EL367" s="123"/>
      <c r="EV367" s="123"/>
      <c r="FF367" s="123"/>
      <c r="FP367" s="123"/>
      <c r="FZ367" s="123"/>
      <c r="GJ367" s="123"/>
      <c r="GT367" s="123"/>
      <c r="HD367" s="123"/>
      <c r="HN367" s="123"/>
      <c r="HX367" s="123"/>
    </row>
    <row xmlns:x14ac="http://schemas.microsoft.com/office/spreadsheetml/2009/9/ac" r="368" s="3" customFormat="true" x14ac:dyDescent="0.25">
      <c r="A368" s="386"/>
      <c r="B368" s="123"/>
      <c r="L368" s="123"/>
      <c r="V368" s="123"/>
      <c r="AF368" s="123"/>
      <c r="AP368" s="123"/>
      <c r="AZ368" s="123"/>
      <c r="BJ368" s="123"/>
      <c r="BT368" s="123"/>
      <c r="CD368" s="123"/>
      <c r="CN368" s="123"/>
      <c r="CX368" s="123"/>
      <c r="DH368" s="123"/>
      <c r="DR368" s="123"/>
      <c r="EB368" s="123"/>
      <c r="EL368" s="123"/>
      <c r="EV368" s="123"/>
      <c r="FF368" s="123"/>
      <c r="FP368" s="123"/>
      <c r="FZ368" s="123"/>
      <c r="GJ368" s="123"/>
      <c r="GT368" s="123"/>
      <c r="HD368" s="123"/>
      <c r="HN368" s="123"/>
      <c r="HX368" s="123"/>
    </row>
    <row xmlns:x14ac="http://schemas.microsoft.com/office/spreadsheetml/2009/9/ac" r="369" s="3" customFormat="true" x14ac:dyDescent="0.25">
      <c r="A369" s="386"/>
      <c r="B369" s="123"/>
      <c r="L369" s="123"/>
      <c r="V369" s="123"/>
      <c r="AF369" s="123"/>
      <c r="AP369" s="123"/>
      <c r="AZ369" s="123"/>
      <c r="BJ369" s="123"/>
      <c r="BT369" s="123"/>
      <c r="CD369" s="123"/>
      <c r="CN369" s="123"/>
      <c r="CX369" s="123"/>
      <c r="DH369" s="123"/>
      <c r="DR369" s="123"/>
      <c r="EB369" s="123"/>
      <c r="EL369" s="123"/>
      <c r="EV369" s="123"/>
      <c r="FF369" s="123"/>
      <c r="FP369" s="123"/>
      <c r="FZ369" s="123"/>
      <c r="GJ369" s="123"/>
      <c r="GT369" s="123"/>
      <c r="HD369" s="123"/>
      <c r="HN369" s="123"/>
      <c r="HX369" s="123"/>
    </row>
    <row xmlns:x14ac="http://schemas.microsoft.com/office/spreadsheetml/2009/9/ac" r="370" s="3" customFormat="true" x14ac:dyDescent="0.25">
      <c r="A370" s="386"/>
      <c r="B370" s="123"/>
      <c r="L370" s="123"/>
      <c r="V370" s="123"/>
      <c r="AF370" s="123"/>
      <c r="AP370" s="123"/>
      <c r="AZ370" s="123"/>
      <c r="BJ370" s="123"/>
      <c r="BT370" s="123"/>
      <c r="CD370" s="123"/>
      <c r="CN370" s="123"/>
      <c r="CX370" s="123"/>
      <c r="DH370" s="123"/>
      <c r="DR370" s="123"/>
      <c r="EB370" s="123"/>
      <c r="EL370" s="123"/>
      <c r="EV370" s="123"/>
      <c r="FF370" s="123"/>
      <c r="FP370" s="123"/>
      <c r="FZ370" s="123"/>
      <c r="GJ370" s="123"/>
      <c r="GT370" s="123"/>
      <c r="HD370" s="123"/>
      <c r="HN370" s="123"/>
      <c r="HX370" s="123"/>
    </row>
    <row xmlns:x14ac="http://schemas.microsoft.com/office/spreadsheetml/2009/9/ac" r="371" s="3" customFormat="true" x14ac:dyDescent="0.25">
      <c r="A371" s="386"/>
      <c r="B371" s="123"/>
      <c r="L371" s="123"/>
      <c r="V371" s="123"/>
      <c r="AF371" s="123"/>
      <c r="AP371" s="123"/>
      <c r="AZ371" s="123"/>
      <c r="BJ371" s="123"/>
      <c r="BT371" s="123"/>
      <c r="CD371" s="123"/>
      <c r="CN371" s="123"/>
      <c r="CX371" s="123"/>
      <c r="DH371" s="123"/>
      <c r="DR371" s="123"/>
      <c r="EB371" s="123"/>
      <c r="EL371" s="123"/>
      <c r="EV371" s="123"/>
      <c r="FF371" s="123"/>
      <c r="FP371" s="123"/>
      <c r="FZ371" s="123"/>
      <c r="GJ371" s="123"/>
      <c r="GT371" s="123"/>
      <c r="HD371" s="123"/>
      <c r="HN371" s="123"/>
      <c r="HX371" s="123"/>
    </row>
    <row xmlns:x14ac="http://schemas.microsoft.com/office/spreadsheetml/2009/9/ac" r="372" s="3" customFormat="true" x14ac:dyDescent="0.25">
      <c r="A372" s="386"/>
      <c r="B372" s="123"/>
      <c r="L372" s="123"/>
      <c r="V372" s="123"/>
      <c r="AF372" s="123"/>
      <c r="AP372" s="123"/>
      <c r="AZ372" s="123"/>
      <c r="BJ372" s="123"/>
      <c r="BT372" s="123"/>
      <c r="CD372" s="123"/>
      <c r="CN372" s="123"/>
      <c r="CX372" s="123"/>
      <c r="DH372" s="123"/>
      <c r="DR372" s="123"/>
      <c r="EB372" s="123"/>
      <c r="EL372" s="123"/>
      <c r="EV372" s="123"/>
      <c r="FF372" s="123"/>
      <c r="FP372" s="123"/>
      <c r="FZ372" s="123"/>
      <c r="GJ372" s="123"/>
      <c r="GT372" s="123"/>
      <c r="HD372" s="123"/>
      <c r="HN372" s="123"/>
      <c r="HX372" s="123"/>
    </row>
    <row xmlns:x14ac="http://schemas.microsoft.com/office/spreadsheetml/2009/9/ac" r="373" s="3" customFormat="true" x14ac:dyDescent="0.25">
      <c r="A373" s="386"/>
      <c r="B373" s="123"/>
      <c r="L373" s="123"/>
      <c r="V373" s="123"/>
      <c r="AF373" s="123"/>
      <c r="AP373" s="123"/>
      <c r="AZ373" s="123"/>
      <c r="BJ373" s="123"/>
      <c r="BT373" s="123"/>
      <c r="CD373" s="123"/>
      <c r="CN373" s="123"/>
      <c r="CX373" s="123"/>
      <c r="DH373" s="123"/>
      <c r="DR373" s="123"/>
      <c r="EB373" s="123"/>
      <c r="EL373" s="123"/>
      <c r="EV373" s="123"/>
      <c r="FF373" s="123"/>
      <c r="FP373" s="123"/>
      <c r="FZ373" s="123"/>
      <c r="GJ373" s="123"/>
      <c r="GT373" s="123"/>
      <c r="HD373" s="123"/>
      <c r="HN373" s="123"/>
      <c r="HX373" s="123"/>
    </row>
    <row xmlns:x14ac="http://schemas.microsoft.com/office/spreadsheetml/2009/9/ac" r="374" s="3" customFormat="true" x14ac:dyDescent="0.25">
      <c r="A374" s="386"/>
      <c r="B374" s="123"/>
      <c r="L374" s="123"/>
      <c r="V374" s="123"/>
      <c r="AF374" s="123"/>
      <c r="AP374" s="123"/>
      <c r="AZ374" s="123"/>
      <c r="BJ374" s="123"/>
      <c r="BT374" s="123"/>
      <c r="CD374" s="123"/>
      <c r="CN374" s="123"/>
      <c r="CX374" s="123"/>
      <c r="DH374" s="123"/>
      <c r="DR374" s="123"/>
      <c r="EB374" s="123"/>
      <c r="EL374" s="123"/>
      <c r="EV374" s="123"/>
      <c r="FF374" s="123"/>
      <c r="FP374" s="123"/>
      <c r="FZ374" s="123"/>
      <c r="GJ374" s="123"/>
      <c r="GT374" s="123"/>
      <c r="HD374" s="123"/>
      <c r="HN374" s="123"/>
      <c r="HX374" s="123"/>
    </row>
    <row xmlns:x14ac="http://schemas.microsoft.com/office/spreadsheetml/2009/9/ac" r="375" s="3" customFormat="true" x14ac:dyDescent="0.25">
      <c r="A375" s="386"/>
      <c r="B375" s="123"/>
      <c r="L375" s="123"/>
      <c r="V375" s="123"/>
      <c r="AF375" s="123"/>
      <c r="AP375" s="123"/>
      <c r="AZ375" s="123"/>
      <c r="BJ375" s="123"/>
      <c r="BT375" s="123"/>
      <c r="CD375" s="123"/>
      <c r="CN375" s="123"/>
      <c r="CX375" s="123"/>
      <c r="DH375" s="123"/>
      <c r="DR375" s="123"/>
      <c r="EB375" s="123"/>
      <c r="EL375" s="123"/>
      <c r="EV375" s="123"/>
      <c r="FF375" s="123"/>
      <c r="FP375" s="123"/>
      <c r="FZ375" s="123"/>
      <c r="GJ375" s="123"/>
      <c r="GT375" s="123"/>
      <c r="HD375" s="123"/>
      <c r="HN375" s="123"/>
      <c r="HX375" s="123"/>
    </row>
    <row xmlns:x14ac="http://schemas.microsoft.com/office/spreadsheetml/2009/9/ac" r="376" s="3" customFormat="true" x14ac:dyDescent="0.25">
      <c r="A376" s="386"/>
      <c r="B376" s="123"/>
      <c r="L376" s="123"/>
      <c r="V376" s="123"/>
      <c r="AF376" s="123"/>
      <c r="AP376" s="123"/>
      <c r="AZ376" s="123"/>
      <c r="BJ376" s="123"/>
      <c r="BT376" s="123"/>
      <c r="CD376" s="123"/>
      <c r="CN376" s="123"/>
      <c r="CX376" s="123"/>
      <c r="DH376" s="123"/>
      <c r="DR376" s="123"/>
      <c r="EB376" s="123"/>
      <c r="EL376" s="123"/>
      <c r="EV376" s="123"/>
      <c r="FF376" s="123"/>
      <c r="FP376" s="123"/>
      <c r="FZ376" s="123"/>
      <c r="GJ376" s="123"/>
      <c r="GT376" s="123"/>
      <c r="HD376" s="123"/>
      <c r="HN376" s="123"/>
      <c r="HX376" s="123"/>
    </row>
    <row xmlns:x14ac="http://schemas.microsoft.com/office/spreadsheetml/2009/9/ac" r="377" s="3" customFormat="true" x14ac:dyDescent="0.25">
      <c r="A377" s="386"/>
      <c r="B377" s="123"/>
      <c r="L377" s="123"/>
      <c r="V377" s="123"/>
      <c r="AF377" s="123"/>
      <c r="AP377" s="123"/>
      <c r="AZ377" s="123"/>
      <c r="BJ377" s="123"/>
      <c r="BT377" s="123"/>
      <c r="CD377" s="123"/>
      <c r="CN377" s="123"/>
      <c r="CX377" s="123"/>
      <c r="DH377" s="123"/>
      <c r="DR377" s="123"/>
      <c r="EB377" s="123"/>
      <c r="EL377" s="123"/>
      <c r="EV377" s="123"/>
      <c r="FF377" s="123"/>
      <c r="FP377" s="123"/>
      <c r="FZ377" s="123"/>
      <c r="GJ377" s="123"/>
      <c r="GT377" s="123"/>
      <c r="HD377" s="123"/>
      <c r="HN377" s="123"/>
      <c r="HX377" s="123"/>
    </row>
    <row xmlns:x14ac="http://schemas.microsoft.com/office/spreadsheetml/2009/9/ac" r="378" s="3" customFormat="true" x14ac:dyDescent="0.25">
      <c r="A378" s="386"/>
      <c r="B378" s="123"/>
      <c r="L378" s="123"/>
      <c r="V378" s="123"/>
      <c r="AF378" s="123"/>
      <c r="AP378" s="123"/>
      <c r="AZ378" s="123"/>
      <c r="BJ378" s="123"/>
      <c r="BT378" s="123"/>
      <c r="CD378" s="123"/>
      <c r="CN378" s="123"/>
      <c r="CX378" s="123"/>
      <c r="DH378" s="123"/>
      <c r="DR378" s="123"/>
      <c r="EB378" s="123"/>
      <c r="EL378" s="123"/>
      <c r="EV378" s="123"/>
      <c r="FF378" s="123"/>
      <c r="FP378" s="123"/>
      <c r="FZ378" s="123"/>
      <c r="GJ378" s="123"/>
      <c r="GT378" s="123"/>
      <c r="HD378" s="123"/>
      <c r="HN378" s="123"/>
      <c r="HX378" s="123"/>
    </row>
    <row xmlns:x14ac="http://schemas.microsoft.com/office/spreadsheetml/2009/9/ac" r="379" s="3" customFormat="true" x14ac:dyDescent="0.25">
      <c r="A379" s="386"/>
      <c r="B379" s="123"/>
      <c r="L379" s="123"/>
      <c r="V379" s="123"/>
      <c r="AF379" s="123"/>
      <c r="AP379" s="123"/>
      <c r="AZ379" s="123"/>
      <c r="BJ379" s="123"/>
      <c r="BT379" s="123"/>
      <c r="CD379" s="123"/>
      <c r="CN379" s="123"/>
      <c r="CX379" s="123"/>
      <c r="DH379" s="123"/>
      <c r="DR379" s="123"/>
      <c r="EB379" s="123"/>
      <c r="EL379" s="123"/>
      <c r="EV379" s="123"/>
      <c r="FF379" s="123"/>
      <c r="FP379" s="123"/>
      <c r="FZ379" s="123"/>
      <c r="GJ379" s="123"/>
      <c r="GT379" s="123"/>
      <c r="HD379" s="123"/>
      <c r="HN379" s="123"/>
      <c r="HX379" s="123"/>
    </row>
    <row xmlns:x14ac="http://schemas.microsoft.com/office/spreadsheetml/2009/9/ac" r="380" s="3" customFormat="true" x14ac:dyDescent="0.25">
      <c r="A380" s="386"/>
      <c r="B380" s="123"/>
      <c r="L380" s="123"/>
      <c r="V380" s="123"/>
      <c r="AF380" s="123"/>
      <c r="AP380" s="123"/>
      <c r="AZ380" s="123"/>
      <c r="BJ380" s="123"/>
      <c r="BT380" s="123"/>
      <c r="CD380" s="123"/>
      <c r="CN380" s="123"/>
      <c r="CX380" s="123"/>
      <c r="DH380" s="123"/>
      <c r="DR380" s="123"/>
      <c r="EB380" s="123"/>
      <c r="EL380" s="123"/>
      <c r="EV380" s="123"/>
      <c r="FF380" s="123"/>
      <c r="FP380" s="123"/>
      <c r="FZ380" s="123"/>
      <c r="GJ380" s="123"/>
      <c r="GT380" s="123"/>
      <c r="HD380" s="123"/>
      <c r="HN380" s="123"/>
      <c r="HX380" s="123"/>
    </row>
    <row xmlns:x14ac="http://schemas.microsoft.com/office/spreadsheetml/2009/9/ac" r="381" s="3" customFormat="true" x14ac:dyDescent="0.25">
      <c r="A381" s="386"/>
      <c r="B381" s="123"/>
      <c r="L381" s="123"/>
      <c r="V381" s="123"/>
      <c r="AF381" s="123"/>
      <c r="AP381" s="123"/>
      <c r="AZ381" s="123"/>
      <c r="BJ381" s="123"/>
      <c r="BT381" s="123"/>
      <c r="CD381" s="123"/>
      <c r="CN381" s="123"/>
      <c r="CX381" s="123"/>
      <c r="DH381" s="123"/>
      <c r="DR381" s="123"/>
      <c r="EB381" s="123"/>
      <c r="EL381" s="123"/>
      <c r="EV381" s="123"/>
      <c r="FF381" s="123"/>
      <c r="FP381" s="123"/>
      <c r="FZ381" s="123"/>
      <c r="GJ381" s="123"/>
      <c r="GT381" s="123"/>
      <c r="HD381" s="123"/>
      <c r="HN381" s="123"/>
      <c r="HX381" s="123"/>
    </row>
    <row xmlns:x14ac="http://schemas.microsoft.com/office/spreadsheetml/2009/9/ac" r="382" s="3" customFormat="true" x14ac:dyDescent="0.25">
      <c r="A382" s="386"/>
      <c r="B382" s="123"/>
      <c r="L382" s="123"/>
      <c r="V382" s="123"/>
      <c r="AF382" s="123"/>
      <c r="AP382" s="123"/>
      <c r="AZ382" s="123"/>
      <c r="BJ382" s="123"/>
      <c r="BT382" s="123"/>
      <c r="CD382" s="123"/>
      <c r="CN382" s="123"/>
      <c r="CX382" s="123"/>
      <c r="DH382" s="123"/>
      <c r="DR382" s="123"/>
      <c r="EB382" s="123"/>
      <c r="EL382" s="123"/>
      <c r="EV382" s="123"/>
      <c r="FF382" s="123"/>
      <c r="FP382" s="123"/>
      <c r="FZ382" s="123"/>
      <c r="GJ382" s="123"/>
      <c r="GT382" s="123"/>
      <c r="HD382" s="123"/>
      <c r="HN382" s="123"/>
      <c r="HX382" s="123"/>
    </row>
    <row xmlns:x14ac="http://schemas.microsoft.com/office/spreadsheetml/2009/9/ac" r="383" s="3" customFormat="true" x14ac:dyDescent="0.25">
      <c r="A383" s="386"/>
      <c r="B383" s="123"/>
      <c r="L383" s="123"/>
      <c r="V383" s="123"/>
      <c r="AF383" s="123"/>
      <c r="AP383" s="123"/>
      <c r="AZ383" s="123"/>
      <c r="BJ383" s="123"/>
      <c r="BT383" s="123"/>
      <c r="CD383" s="123"/>
      <c r="CN383" s="123"/>
      <c r="CX383" s="123"/>
      <c r="DH383" s="123"/>
      <c r="DR383" s="123"/>
      <c r="EB383" s="123"/>
      <c r="EL383" s="123"/>
      <c r="EV383" s="123"/>
      <c r="FF383" s="123"/>
      <c r="FP383" s="123"/>
      <c r="FZ383" s="123"/>
      <c r="GJ383" s="123"/>
      <c r="GT383" s="123"/>
      <c r="HD383" s="123"/>
      <c r="HN383" s="123"/>
      <c r="HX383" s="123"/>
    </row>
    <row xmlns:x14ac="http://schemas.microsoft.com/office/spreadsheetml/2009/9/ac" r="384" s="3" customFormat="true" x14ac:dyDescent="0.25">
      <c r="A384" s="386"/>
      <c r="B384" s="123"/>
      <c r="L384" s="123"/>
      <c r="V384" s="123"/>
      <c r="AF384" s="123"/>
      <c r="AP384" s="123"/>
      <c r="AZ384" s="123"/>
      <c r="BJ384" s="123"/>
      <c r="BT384" s="123"/>
      <c r="CD384" s="123"/>
      <c r="CN384" s="123"/>
      <c r="CX384" s="123"/>
      <c r="DH384" s="123"/>
      <c r="DR384" s="123"/>
      <c r="EB384" s="123"/>
      <c r="EL384" s="123"/>
      <c r="EV384" s="123"/>
      <c r="FF384" s="123"/>
      <c r="FP384" s="123"/>
      <c r="FZ384" s="123"/>
      <c r="GJ384" s="123"/>
      <c r="GT384" s="123"/>
      <c r="HD384" s="123"/>
      <c r="HN384" s="123"/>
      <c r="HX384" s="123"/>
    </row>
    <row xmlns:x14ac="http://schemas.microsoft.com/office/spreadsheetml/2009/9/ac" r="385" s="3" customFormat="true" x14ac:dyDescent="0.25">
      <c r="A385" s="386"/>
      <c r="B385" s="123"/>
      <c r="L385" s="123"/>
      <c r="V385" s="123"/>
      <c r="AF385" s="123"/>
      <c r="AP385" s="123"/>
      <c r="AZ385" s="123"/>
      <c r="BJ385" s="123"/>
      <c r="BT385" s="123"/>
      <c r="CD385" s="123"/>
      <c r="CN385" s="123"/>
      <c r="CX385" s="123"/>
      <c r="DH385" s="123"/>
      <c r="DR385" s="123"/>
      <c r="EB385" s="123"/>
      <c r="EL385" s="123"/>
      <c r="EV385" s="123"/>
      <c r="FF385" s="123"/>
      <c r="FP385" s="123"/>
      <c r="FZ385" s="123"/>
      <c r="GJ385" s="123"/>
      <c r="GT385" s="123"/>
      <c r="HD385" s="123"/>
      <c r="HN385" s="123"/>
      <c r="HX385" s="123"/>
    </row>
    <row xmlns:x14ac="http://schemas.microsoft.com/office/spreadsheetml/2009/9/ac" r="386" s="3" customFormat="true" x14ac:dyDescent="0.25">
      <c r="A386" s="386"/>
      <c r="B386" s="123"/>
      <c r="L386" s="123"/>
      <c r="V386" s="123"/>
      <c r="AF386" s="123"/>
      <c r="AP386" s="123"/>
      <c r="AZ386" s="123"/>
      <c r="BJ386" s="123"/>
      <c r="BT386" s="123"/>
      <c r="CD386" s="123"/>
      <c r="CN386" s="123"/>
      <c r="CX386" s="123"/>
      <c r="DH386" s="123"/>
      <c r="DR386" s="123"/>
      <c r="EB386" s="123"/>
      <c r="EL386" s="123"/>
      <c r="EV386" s="123"/>
      <c r="FF386" s="123"/>
      <c r="FP386" s="123"/>
      <c r="FZ386" s="123"/>
      <c r="GJ386" s="123"/>
      <c r="GT386" s="123"/>
      <c r="HD386" s="123"/>
      <c r="HN386" s="123"/>
      <c r="HX386" s="123"/>
    </row>
    <row xmlns:x14ac="http://schemas.microsoft.com/office/spreadsheetml/2009/9/ac" r="387" s="3" customFormat="true" x14ac:dyDescent="0.25">
      <c r="A387" s="386"/>
      <c r="B387" s="123"/>
      <c r="L387" s="123"/>
      <c r="V387" s="123"/>
      <c r="AF387" s="123"/>
      <c r="AP387" s="123"/>
      <c r="AZ387" s="123"/>
      <c r="BJ387" s="123"/>
      <c r="BT387" s="123"/>
      <c r="CD387" s="123"/>
      <c r="CN387" s="123"/>
      <c r="CX387" s="123"/>
      <c r="DH387" s="123"/>
      <c r="DR387" s="123"/>
      <c r="EB387" s="123"/>
      <c r="EL387" s="123"/>
      <c r="EV387" s="123"/>
      <c r="FF387" s="123"/>
      <c r="FP387" s="123"/>
      <c r="FZ387" s="123"/>
      <c r="GJ387" s="123"/>
      <c r="GT387" s="123"/>
      <c r="HD387" s="123"/>
      <c r="HN387" s="123"/>
      <c r="HX387" s="123"/>
    </row>
    <row xmlns:x14ac="http://schemas.microsoft.com/office/spreadsheetml/2009/9/ac" r="388" s="3" customFormat="true" x14ac:dyDescent="0.25">
      <c r="A388" s="386"/>
      <c r="B388" s="123"/>
      <c r="L388" s="123"/>
      <c r="V388" s="123"/>
      <c r="AF388" s="123"/>
      <c r="AP388" s="123"/>
      <c r="AZ388" s="123"/>
      <c r="BJ388" s="123"/>
      <c r="BT388" s="123"/>
      <c r="CD388" s="123"/>
      <c r="CN388" s="123"/>
      <c r="CX388" s="123"/>
      <c r="DH388" s="123"/>
      <c r="DR388" s="123"/>
      <c r="EB388" s="123"/>
      <c r="EL388" s="123"/>
      <c r="EV388" s="123"/>
      <c r="FF388" s="123"/>
      <c r="FP388" s="123"/>
      <c r="FZ388" s="123"/>
      <c r="GJ388" s="123"/>
      <c r="GT388" s="123"/>
      <c r="HD388" s="123"/>
      <c r="HN388" s="123"/>
      <c r="HX388" s="123"/>
    </row>
    <row xmlns:x14ac="http://schemas.microsoft.com/office/spreadsheetml/2009/9/ac" r="389" s="3" customFormat="true" x14ac:dyDescent="0.25">
      <c r="A389" s="386"/>
      <c r="B389" s="123"/>
      <c r="L389" s="123"/>
      <c r="V389" s="123"/>
      <c r="AF389" s="123"/>
      <c r="AP389" s="123"/>
      <c r="AZ389" s="123"/>
      <c r="BJ389" s="123"/>
      <c r="BT389" s="123"/>
      <c r="CD389" s="123"/>
      <c r="CN389" s="123"/>
      <c r="CX389" s="123"/>
      <c r="DH389" s="123"/>
      <c r="DR389" s="123"/>
      <c r="EB389" s="123"/>
      <c r="EL389" s="123"/>
      <c r="EV389" s="123"/>
      <c r="FF389" s="123"/>
      <c r="FP389" s="123"/>
      <c r="FZ389" s="123"/>
      <c r="GJ389" s="123"/>
      <c r="GT389" s="123"/>
      <c r="HD389" s="123"/>
      <c r="HN389" s="123"/>
      <c r="HX389" s="123"/>
    </row>
    <row xmlns:x14ac="http://schemas.microsoft.com/office/spreadsheetml/2009/9/ac" r="390" s="3" customFormat="true" x14ac:dyDescent="0.25">
      <c r="A390" s="386"/>
      <c r="B390" s="123"/>
      <c r="L390" s="123"/>
      <c r="V390" s="123"/>
      <c r="AF390" s="123"/>
      <c r="AP390" s="123"/>
      <c r="AZ390" s="123"/>
      <c r="BJ390" s="123"/>
      <c r="BT390" s="123"/>
      <c r="CD390" s="123"/>
      <c r="CN390" s="123"/>
      <c r="CX390" s="123"/>
      <c r="DH390" s="123"/>
      <c r="DR390" s="123"/>
      <c r="EB390" s="123"/>
      <c r="EL390" s="123"/>
      <c r="EV390" s="123"/>
      <c r="FF390" s="123"/>
      <c r="FP390" s="123"/>
      <c r="FZ390" s="123"/>
      <c r="GJ390" s="123"/>
      <c r="GT390" s="123"/>
      <c r="HD390" s="123"/>
      <c r="HN390" s="123"/>
      <c r="HX390" s="123"/>
    </row>
    <row xmlns:x14ac="http://schemas.microsoft.com/office/spreadsheetml/2009/9/ac" r="391" s="3" customFormat="true" x14ac:dyDescent="0.25">
      <c r="A391" s="386"/>
      <c r="B391" s="123"/>
      <c r="L391" s="123"/>
      <c r="V391" s="123"/>
      <c r="AF391" s="123"/>
      <c r="AP391" s="123"/>
      <c r="AZ391" s="123"/>
      <c r="BJ391" s="123"/>
      <c r="BT391" s="123"/>
      <c r="CD391" s="123"/>
      <c r="CN391" s="123"/>
      <c r="CX391" s="123"/>
      <c r="DH391" s="123"/>
      <c r="DR391" s="123"/>
      <c r="EB391" s="123"/>
      <c r="EL391" s="123"/>
      <c r="EV391" s="123"/>
      <c r="FF391" s="123"/>
      <c r="FP391" s="123"/>
      <c r="FZ391" s="123"/>
      <c r="GJ391" s="123"/>
      <c r="GT391" s="123"/>
      <c r="HD391" s="123"/>
      <c r="HN391" s="123"/>
      <c r="HX391" s="123"/>
    </row>
    <row xmlns:x14ac="http://schemas.microsoft.com/office/spreadsheetml/2009/9/ac" r="392" s="3" customFormat="true" x14ac:dyDescent="0.25">
      <c r="A392" s="386"/>
      <c r="B392" s="123"/>
      <c r="L392" s="123"/>
      <c r="V392" s="123"/>
      <c r="AF392" s="123"/>
      <c r="AP392" s="123"/>
      <c r="AZ392" s="123"/>
      <c r="BJ392" s="123"/>
      <c r="BT392" s="123"/>
      <c r="CD392" s="123"/>
      <c r="CN392" s="123"/>
      <c r="CX392" s="123"/>
      <c r="DH392" s="123"/>
      <c r="DR392" s="123"/>
      <c r="EB392" s="123"/>
      <c r="EL392" s="123"/>
      <c r="EV392" s="123"/>
      <c r="FF392" s="123"/>
      <c r="FP392" s="123"/>
      <c r="FZ392" s="123"/>
      <c r="GJ392" s="123"/>
      <c r="GT392" s="123"/>
      <c r="HD392" s="123"/>
      <c r="HN392" s="123"/>
      <c r="HX392" s="123"/>
    </row>
    <row xmlns:x14ac="http://schemas.microsoft.com/office/spreadsheetml/2009/9/ac" r="393" s="3" customFormat="true" x14ac:dyDescent="0.25">
      <c r="A393" s="386"/>
      <c r="B393" s="123"/>
      <c r="L393" s="123"/>
      <c r="V393" s="123"/>
      <c r="AF393" s="123"/>
      <c r="AP393" s="123"/>
      <c r="AZ393" s="123"/>
      <c r="BJ393" s="123"/>
      <c r="BT393" s="123"/>
      <c r="CD393" s="123"/>
      <c r="CN393" s="123"/>
      <c r="CX393" s="123"/>
      <c r="DH393" s="123"/>
      <c r="DR393" s="123"/>
      <c r="EB393" s="123"/>
      <c r="EL393" s="123"/>
      <c r="EV393" s="123"/>
      <c r="FF393" s="123"/>
      <c r="FP393" s="123"/>
      <c r="FZ393" s="123"/>
      <c r="GJ393" s="123"/>
      <c r="GT393" s="123"/>
      <c r="HD393" s="123"/>
      <c r="HN393" s="123"/>
      <c r="HX393" s="123"/>
    </row>
    <row xmlns:x14ac="http://schemas.microsoft.com/office/spreadsheetml/2009/9/ac" r="394" s="3" customFormat="true" x14ac:dyDescent="0.25">
      <c r="A394" s="386"/>
      <c r="B394" s="123"/>
      <c r="L394" s="123"/>
      <c r="V394" s="123"/>
      <c r="AF394" s="123"/>
      <c r="AP394" s="123"/>
      <c r="AZ394" s="123"/>
      <c r="BJ394" s="123"/>
      <c r="BT394" s="123"/>
      <c r="CD394" s="123"/>
      <c r="CN394" s="123"/>
      <c r="CX394" s="123"/>
      <c r="DH394" s="123"/>
      <c r="DR394" s="123"/>
      <c r="EB394" s="123"/>
      <c r="EL394" s="123"/>
      <c r="EV394" s="123"/>
      <c r="FF394" s="123"/>
      <c r="FP394" s="123"/>
      <c r="FZ394" s="123"/>
      <c r="GJ394" s="123"/>
      <c r="GT394" s="123"/>
      <c r="HD394" s="123"/>
      <c r="HN394" s="123"/>
      <c r="HX394" s="123"/>
    </row>
    <row xmlns:x14ac="http://schemas.microsoft.com/office/spreadsheetml/2009/9/ac" r="395" s="3" customFormat="true" x14ac:dyDescent="0.25">
      <c r="A395" s="386"/>
      <c r="B395" s="123"/>
      <c r="L395" s="123"/>
      <c r="V395" s="123"/>
      <c r="AF395" s="123"/>
      <c r="AP395" s="123"/>
      <c r="AZ395" s="123"/>
      <c r="BJ395" s="123"/>
      <c r="BT395" s="123"/>
      <c r="CD395" s="123"/>
      <c r="CN395" s="123"/>
      <c r="CX395" s="123"/>
      <c r="DH395" s="123"/>
      <c r="DR395" s="123"/>
      <c r="EB395" s="123"/>
      <c r="EL395" s="123"/>
      <c r="EV395" s="123"/>
      <c r="FF395" s="123"/>
      <c r="FP395" s="123"/>
      <c r="FZ395" s="123"/>
      <c r="GJ395" s="123"/>
      <c r="GT395" s="123"/>
      <c r="HD395" s="123"/>
      <c r="HN395" s="123"/>
      <c r="HX395" s="123"/>
    </row>
    <row xmlns:x14ac="http://schemas.microsoft.com/office/spreadsheetml/2009/9/ac" r="396" s="3" customFormat="true" x14ac:dyDescent="0.25">
      <c r="A396" s="386"/>
      <c r="B396" s="123"/>
      <c r="L396" s="123"/>
      <c r="V396" s="123"/>
      <c r="AF396" s="123"/>
      <c r="AP396" s="123"/>
      <c r="AZ396" s="123"/>
      <c r="BJ396" s="123"/>
      <c r="BT396" s="123"/>
      <c r="CD396" s="123"/>
      <c r="CN396" s="123"/>
      <c r="CX396" s="123"/>
      <c r="DH396" s="123"/>
      <c r="DR396" s="123"/>
      <c r="EB396" s="123"/>
      <c r="EL396" s="123"/>
      <c r="EV396" s="123"/>
      <c r="FF396" s="123"/>
      <c r="FP396" s="123"/>
      <c r="FZ396" s="123"/>
      <c r="GJ396" s="123"/>
      <c r="GT396" s="123"/>
      <c r="HD396" s="123"/>
      <c r="HN396" s="123"/>
      <c r="HX396" s="123"/>
    </row>
    <row xmlns:x14ac="http://schemas.microsoft.com/office/spreadsheetml/2009/9/ac" r="397" s="3" customFormat="true" x14ac:dyDescent="0.25">
      <c r="A397" s="386"/>
      <c r="B397" s="123"/>
      <c r="L397" s="123"/>
      <c r="V397" s="123"/>
      <c r="AF397" s="123"/>
      <c r="AP397" s="123"/>
      <c r="AZ397" s="123"/>
      <c r="BJ397" s="123"/>
      <c r="BT397" s="123"/>
      <c r="CD397" s="123"/>
      <c r="CN397" s="123"/>
      <c r="CX397" s="123"/>
      <c r="DH397" s="123"/>
      <c r="DR397" s="123"/>
      <c r="EB397" s="123"/>
      <c r="EL397" s="123"/>
      <c r="EV397" s="123"/>
      <c r="FF397" s="123"/>
      <c r="FP397" s="123"/>
      <c r="FZ397" s="123"/>
      <c r="GJ397" s="123"/>
      <c r="GT397" s="123"/>
      <c r="HD397" s="123"/>
      <c r="HN397" s="123"/>
      <c r="HX397" s="123"/>
    </row>
    <row xmlns:x14ac="http://schemas.microsoft.com/office/spreadsheetml/2009/9/ac" r="398" s="3" customFormat="true" x14ac:dyDescent="0.25">
      <c r="A398" s="386"/>
      <c r="B398" s="123"/>
      <c r="L398" s="123"/>
      <c r="V398" s="123"/>
      <c r="AF398" s="123"/>
      <c r="AP398" s="123"/>
      <c r="AZ398" s="123"/>
      <c r="BJ398" s="123"/>
      <c r="BT398" s="123"/>
      <c r="CD398" s="123"/>
      <c r="CN398" s="123"/>
      <c r="CX398" s="123"/>
      <c r="DH398" s="123"/>
      <c r="DR398" s="123"/>
      <c r="EB398" s="123"/>
      <c r="EL398" s="123"/>
      <c r="EV398" s="123"/>
      <c r="FF398" s="123"/>
      <c r="FP398" s="123"/>
      <c r="FZ398" s="123"/>
      <c r="GJ398" s="123"/>
      <c r="GT398" s="123"/>
      <c r="HD398" s="123"/>
      <c r="HN398" s="123"/>
      <c r="HX398" s="123"/>
    </row>
    <row xmlns:x14ac="http://schemas.microsoft.com/office/spreadsheetml/2009/9/ac" r="399" s="3" customFormat="true" x14ac:dyDescent="0.25">
      <c r="A399" s="386"/>
      <c r="B399" s="123"/>
      <c r="L399" s="123"/>
      <c r="V399" s="123"/>
      <c r="AF399" s="123"/>
      <c r="AP399" s="123"/>
      <c r="AZ399" s="123"/>
      <c r="BJ399" s="123"/>
      <c r="BT399" s="123"/>
      <c r="CD399" s="123"/>
      <c r="CN399" s="123"/>
      <c r="CX399" s="123"/>
      <c r="DH399" s="123"/>
      <c r="DR399" s="123"/>
      <c r="EB399" s="123"/>
      <c r="EL399" s="123"/>
      <c r="EV399" s="123"/>
      <c r="FF399" s="123"/>
      <c r="FP399" s="123"/>
      <c r="FZ399" s="123"/>
      <c r="GJ399" s="123"/>
      <c r="GT399" s="123"/>
      <c r="HD399" s="123"/>
      <c r="HN399" s="123"/>
      <c r="HX399" s="123"/>
    </row>
    <row xmlns:x14ac="http://schemas.microsoft.com/office/spreadsheetml/2009/9/ac" r="400" s="3" customFormat="true" x14ac:dyDescent="0.25">
      <c r="A400" s="386"/>
      <c r="B400" s="123"/>
      <c r="L400" s="123"/>
      <c r="V400" s="123"/>
      <c r="AF400" s="123"/>
      <c r="AP400" s="123"/>
      <c r="AZ400" s="123"/>
      <c r="BJ400" s="123"/>
      <c r="BT400" s="123"/>
      <c r="CD400" s="123"/>
      <c r="CN400" s="123"/>
      <c r="CX400" s="123"/>
      <c r="DH400" s="123"/>
      <c r="DR400" s="123"/>
      <c r="EB400" s="123"/>
      <c r="EL400" s="123"/>
      <c r="EV400" s="123"/>
      <c r="FF400" s="123"/>
      <c r="FP400" s="123"/>
      <c r="FZ400" s="123"/>
      <c r="GJ400" s="123"/>
      <c r="GT400" s="123"/>
      <c r="HD400" s="123"/>
      <c r="HN400" s="123"/>
      <c r="HX400" s="123"/>
    </row>
    <row xmlns:x14ac="http://schemas.microsoft.com/office/spreadsheetml/2009/9/ac" r="401" s="3" customFormat="true" x14ac:dyDescent="0.25">
      <c r="A401" s="386"/>
      <c r="B401" s="123"/>
      <c r="L401" s="123"/>
      <c r="V401" s="123"/>
      <c r="AF401" s="123"/>
      <c r="AP401" s="123"/>
      <c r="AZ401" s="123"/>
      <c r="BJ401" s="123"/>
      <c r="BT401" s="123"/>
      <c r="CD401" s="123"/>
      <c r="CN401" s="123"/>
      <c r="CX401" s="123"/>
      <c r="DH401" s="123"/>
      <c r="DR401" s="123"/>
      <c r="EB401" s="123"/>
      <c r="EL401" s="123"/>
      <c r="EV401" s="123"/>
      <c r="FF401" s="123"/>
      <c r="FP401" s="123"/>
      <c r="FZ401" s="123"/>
      <c r="GJ401" s="123"/>
      <c r="GT401" s="123"/>
      <c r="HD401" s="123"/>
      <c r="HN401" s="123"/>
      <c r="HX401" s="123"/>
    </row>
    <row xmlns:x14ac="http://schemas.microsoft.com/office/spreadsheetml/2009/9/ac" r="402" s="3" customFormat="true" x14ac:dyDescent="0.25">
      <c r="A402" s="386"/>
      <c r="B402" s="123"/>
      <c r="L402" s="123"/>
      <c r="V402" s="123"/>
      <c r="AF402" s="123"/>
      <c r="AP402" s="123"/>
      <c r="AZ402" s="123"/>
      <c r="BJ402" s="123"/>
      <c r="BT402" s="123"/>
      <c r="CD402" s="123"/>
      <c r="CN402" s="123"/>
      <c r="CX402" s="123"/>
      <c r="DH402" s="123"/>
      <c r="DR402" s="123"/>
      <c r="EB402" s="123"/>
      <c r="EL402" s="123"/>
      <c r="EV402" s="123"/>
      <c r="FF402" s="123"/>
      <c r="FP402" s="123"/>
      <c r="FZ402" s="123"/>
      <c r="GJ402" s="123"/>
      <c r="GT402" s="123"/>
      <c r="HD402" s="123"/>
      <c r="HN402" s="123"/>
      <c r="HX402" s="123"/>
    </row>
    <row xmlns:x14ac="http://schemas.microsoft.com/office/spreadsheetml/2009/9/ac" r="403" s="3" customFormat="true" x14ac:dyDescent="0.25">
      <c r="A403" s="386"/>
      <c r="B403" s="123"/>
      <c r="L403" s="123"/>
      <c r="V403" s="123"/>
      <c r="AF403" s="123"/>
      <c r="AP403" s="123"/>
      <c r="AZ403" s="123"/>
      <c r="BJ403" s="123"/>
      <c r="BT403" s="123"/>
      <c r="CD403" s="123"/>
      <c r="CN403" s="123"/>
      <c r="CX403" s="123"/>
      <c r="DH403" s="123"/>
      <c r="DR403" s="123"/>
      <c r="EB403" s="123"/>
      <c r="EL403" s="123"/>
      <c r="EV403" s="123"/>
      <c r="FF403" s="123"/>
      <c r="FP403" s="123"/>
      <c r="FZ403" s="123"/>
      <c r="GJ403" s="123"/>
      <c r="GT403" s="123"/>
      <c r="HD403" s="123"/>
      <c r="HN403" s="123"/>
      <c r="HX403" s="123"/>
    </row>
    <row xmlns:x14ac="http://schemas.microsoft.com/office/spreadsheetml/2009/9/ac" r="404" s="3" customFormat="true" x14ac:dyDescent="0.25">
      <c r="A404" s="386"/>
      <c r="B404" s="123"/>
      <c r="L404" s="123"/>
      <c r="V404" s="123"/>
      <c r="AF404" s="123"/>
      <c r="AP404" s="123"/>
      <c r="AZ404" s="123"/>
      <c r="BJ404" s="123"/>
      <c r="BT404" s="123"/>
      <c r="CD404" s="123"/>
      <c r="CN404" s="123"/>
      <c r="CX404" s="123"/>
      <c r="DH404" s="123"/>
      <c r="DR404" s="123"/>
      <c r="EB404" s="123"/>
      <c r="EL404" s="123"/>
      <c r="EV404" s="123"/>
      <c r="FF404" s="123"/>
      <c r="FP404" s="123"/>
      <c r="FZ404" s="123"/>
      <c r="GJ404" s="123"/>
      <c r="GT404" s="123"/>
      <c r="HD404" s="123"/>
      <c r="HN404" s="123"/>
      <c r="HX404" s="123"/>
    </row>
    <row xmlns:x14ac="http://schemas.microsoft.com/office/spreadsheetml/2009/9/ac" r="405" s="3" customFormat="true" x14ac:dyDescent="0.25">
      <c r="A405" s="386"/>
      <c r="B405" s="123"/>
      <c r="L405" s="123"/>
      <c r="V405" s="123"/>
      <c r="AF405" s="123"/>
      <c r="AP405" s="123"/>
      <c r="AZ405" s="123"/>
      <c r="BJ405" s="123"/>
      <c r="BT405" s="123"/>
      <c r="CD405" s="123"/>
      <c r="CN405" s="123"/>
      <c r="CX405" s="123"/>
      <c r="DH405" s="123"/>
      <c r="DR405" s="123"/>
      <c r="EB405" s="123"/>
      <c r="EL405" s="123"/>
      <c r="EV405" s="123"/>
      <c r="FF405" s="123"/>
      <c r="FP405" s="123"/>
      <c r="FZ405" s="123"/>
      <c r="GJ405" s="123"/>
      <c r="GT405" s="123"/>
      <c r="HD405" s="123"/>
      <c r="HN405" s="123"/>
      <c r="HX405" s="123"/>
    </row>
    <row xmlns:x14ac="http://schemas.microsoft.com/office/spreadsheetml/2009/9/ac" r="406" s="3" customFormat="true" x14ac:dyDescent="0.25">
      <c r="A406" s="386"/>
      <c r="B406" s="123"/>
      <c r="L406" s="123"/>
      <c r="V406" s="123"/>
      <c r="AF406" s="123"/>
      <c r="AP406" s="123"/>
      <c r="AZ406" s="123"/>
      <c r="BJ406" s="123"/>
      <c r="BT406" s="123"/>
      <c r="CD406" s="123"/>
      <c r="CN406" s="123"/>
      <c r="CX406" s="123"/>
      <c r="DH406" s="123"/>
      <c r="DR406" s="123"/>
      <c r="EB406" s="123"/>
      <c r="EL406" s="123"/>
      <c r="EV406" s="123"/>
      <c r="FF406" s="123"/>
      <c r="FP406" s="123"/>
      <c r="FZ406" s="123"/>
      <c r="GJ406" s="123"/>
      <c r="GT406" s="123"/>
      <c r="HD406" s="123"/>
      <c r="HN406" s="123"/>
      <c r="HX406" s="123"/>
    </row>
    <row xmlns:x14ac="http://schemas.microsoft.com/office/spreadsheetml/2009/9/ac" r="407" s="3" customFormat="true" x14ac:dyDescent="0.25">
      <c r="A407" s="386"/>
      <c r="B407" s="123"/>
      <c r="L407" s="123"/>
      <c r="V407" s="123"/>
      <c r="AF407" s="123"/>
      <c r="AP407" s="123"/>
      <c r="AZ407" s="123"/>
      <c r="BJ407" s="123"/>
      <c r="BT407" s="123"/>
      <c r="CD407" s="123"/>
      <c r="CN407" s="123"/>
      <c r="CX407" s="123"/>
      <c r="DH407" s="123"/>
      <c r="DR407" s="123"/>
      <c r="EB407" s="123"/>
      <c r="EL407" s="123"/>
      <c r="EV407" s="123"/>
      <c r="FF407" s="123"/>
      <c r="FP407" s="123"/>
      <c r="FZ407" s="123"/>
      <c r="GJ407" s="123"/>
      <c r="GT407" s="123"/>
      <c r="HD407" s="123"/>
      <c r="HN407" s="123"/>
      <c r="HX407" s="123"/>
    </row>
    <row xmlns:x14ac="http://schemas.microsoft.com/office/spreadsheetml/2009/9/ac" r="408" s="3" customFormat="true" x14ac:dyDescent="0.25">
      <c r="A408" s="386"/>
      <c r="B408" s="123"/>
      <c r="L408" s="123"/>
      <c r="V408" s="123"/>
      <c r="AF408" s="123"/>
      <c r="AP408" s="123"/>
      <c r="AZ408" s="123"/>
      <c r="BJ408" s="123"/>
      <c r="BT408" s="123"/>
      <c r="CD408" s="123"/>
      <c r="CN408" s="123"/>
      <c r="CX408" s="123"/>
      <c r="DH408" s="123"/>
      <c r="DR408" s="123"/>
      <c r="EB408" s="123"/>
      <c r="EL408" s="123"/>
      <c r="EV408" s="123"/>
      <c r="FF408" s="123"/>
      <c r="FP408" s="123"/>
      <c r="FZ408" s="123"/>
      <c r="GJ408" s="123"/>
      <c r="GT408" s="123"/>
      <c r="HD408" s="123"/>
      <c r="HN408" s="123"/>
      <c r="HX408" s="123"/>
    </row>
    <row xmlns:x14ac="http://schemas.microsoft.com/office/spreadsheetml/2009/9/ac" r="409" s="3" customFormat="true" x14ac:dyDescent="0.25">
      <c r="A409" s="386"/>
      <c r="B409" s="123"/>
      <c r="L409" s="123"/>
      <c r="V409" s="123"/>
      <c r="AF409" s="123"/>
      <c r="AP409" s="123"/>
      <c r="AZ409" s="123"/>
      <c r="BJ409" s="123"/>
      <c r="BT409" s="123"/>
      <c r="CD409" s="123"/>
      <c r="CN409" s="123"/>
      <c r="CX409" s="123"/>
      <c r="DH409" s="123"/>
      <c r="DR409" s="123"/>
      <c r="EB409" s="123"/>
      <c r="EL409" s="123"/>
      <c r="EV409" s="123"/>
      <c r="FF409" s="123"/>
      <c r="FP409" s="123"/>
      <c r="FZ409" s="123"/>
      <c r="GJ409" s="123"/>
      <c r="GT409" s="123"/>
      <c r="HD409" s="123"/>
      <c r="HN409" s="123"/>
      <c r="HX409" s="123"/>
    </row>
    <row xmlns:x14ac="http://schemas.microsoft.com/office/spreadsheetml/2009/9/ac" r="410" s="3" customFormat="true" x14ac:dyDescent="0.25">
      <c r="A410" s="386"/>
      <c r="B410" s="123"/>
      <c r="L410" s="123"/>
      <c r="V410" s="123"/>
      <c r="AF410" s="123"/>
      <c r="AP410" s="123"/>
      <c r="AZ410" s="123"/>
      <c r="BJ410" s="123"/>
      <c r="BT410" s="123"/>
      <c r="CD410" s="123"/>
      <c r="CN410" s="123"/>
      <c r="CX410" s="123"/>
      <c r="DH410" s="123"/>
      <c r="DR410" s="123"/>
      <c r="EB410" s="123"/>
      <c r="EL410" s="123"/>
      <c r="EV410" s="123"/>
      <c r="FF410" s="123"/>
      <c r="FP410" s="123"/>
      <c r="FZ410" s="123"/>
      <c r="GJ410" s="123"/>
      <c r="GT410" s="123"/>
      <c r="HD410" s="123"/>
      <c r="HN410" s="123"/>
      <c r="HX410" s="123"/>
    </row>
    <row xmlns:x14ac="http://schemas.microsoft.com/office/spreadsheetml/2009/9/ac" r="411" s="3" customFormat="true" x14ac:dyDescent="0.25">
      <c r="A411" s="386"/>
      <c r="B411" s="123"/>
      <c r="L411" s="123"/>
      <c r="V411" s="123"/>
      <c r="AF411" s="123"/>
      <c r="AP411" s="123"/>
      <c r="AZ411" s="123"/>
      <c r="BJ411" s="123"/>
      <c r="BT411" s="123"/>
      <c r="CD411" s="123"/>
      <c r="CN411" s="123"/>
      <c r="CX411" s="123"/>
      <c r="DH411" s="123"/>
      <c r="DR411" s="123"/>
      <c r="EB411" s="123"/>
      <c r="EL411" s="123"/>
      <c r="EV411" s="123"/>
      <c r="FF411" s="123"/>
      <c r="FP411" s="123"/>
      <c r="FZ411" s="123"/>
      <c r="GJ411" s="123"/>
      <c r="GT411" s="123"/>
      <c r="HD411" s="123"/>
      <c r="HN411" s="123"/>
      <c r="HX411" s="123"/>
    </row>
    <row xmlns:x14ac="http://schemas.microsoft.com/office/spreadsheetml/2009/9/ac" r="412" s="3" customFormat="true" x14ac:dyDescent="0.25">
      <c r="A412" s="386"/>
      <c r="B412" s="123"/>
      <c r="L412" s="123"/>
      <c r="V412" s="123"/>
      <c r="AF412" s="123"/>
      <c r="AP412" s="123"/>
      <c r="AZ412" s="123"/>
      <c r="BJ412" s="123"/>
      <c r="BT412" s="123"/>
      <c r="CD412" s="123"/>
      <c r="CN412" s="123"/>
      <c r="CX412" s="123"/>
      <c r="DH412" s="123"/>
      <c r="DR412" s="123"/>
      <c r="EB412" s="123"/>
      <c r="EL412" s="123"/>
      <c r="EV412" s="123"/>
      <c r="FF412" s="123"/>
      <c r="FP412" s="123"/>
      <c r="FZ412" s="123"/>
      <c r="GJ412" s="123"/>
      <c r="GT412" s="123"/>
      <c r="HD412" s="123"/>
      <c r="HN412" s="123"/>
      <c r="HX412" s="123"/>
    </row>
    <row xmlns:x14ac="http://schemas.microsoft.com/office/spreadsheetml/2009/9/ac" r="413" s="3" customFormat="true" x14ac:dyDescent="0.25">
      <c r="A413" s="386"/>
      <c r="B413" s="123"/>
      <c r="L413" s="123"/>
      <c r="V413" s="123"/>
      <c r="AF413" s="123"/>
      <c r="AP413" s="123"/>
      <c r="AZ413" s="123"/>
      <c r="BJ413" s="123"/>
      <c r="BT413" s="123"/>
      <c r="CD413" s="123"/>
      <c r="CN413" s="123"/>
      <c r="CX413" s="123"/>
      <c r="DH413" s="123"/>
      <c r="DR413" s="123"/>
      <c r="EB413" s="123"/>
      <c r="EL413" s="123"/>
      <c r="EV413" s="123"/>
      <c r="FF413" s="123"/>
      <c r="FP413" s="123"/>
      <c r="FZ413" s="123"/>
      <c r="GJ413" s="123"/>
      <c r="GT413" s="123"/>
      <c r="HD413" s="123"/>
      <c r="HN413" s="123"/>
      <c r="HX413" s="123"/>
    </row>
    <row xmlns:x14ac="http://schemas.microsoft.com/office/spreadsheetml/2009/9/ac" r="414" s="3" customFormat="true" x14ac:dyDescent="0.25">
      <c r="A414" s="386"/>
      <c r="B414" s="123"/>
      <c r="L414" s="123"/>
      <c r="V414" s="123"/>
      <c r="AF414" s="123"/>
      <c r="AP414" s="123"/>
      <c r="AZ414" s="123"/>
      <c r="BJ414" s="123"/>
      <c r="BT414" s="123"/>
      <c r="CD414" s="123"/>
      <c r="CN414" s="123"/>
      <c r="CX414" s="123"/>
      <c r="DH414" s="123"/>
      <c r="DR414" s="123"/>
      <c r="EB414" s="123"/>
      <c r="EL414" s="123"/>
      <c r="EV414" s="123"/>
      <c r="FF414" s="123"/>
      <c r="FP414" s="123"/>
      <c r="FZ414" s="123"/>
      <c r="GJ414" s="123"/>
      <c r="GT414" s="123"/>
      <c r="HD414" s="123"/>
      <c r="HN414" s="123"/>
      <c r="HX414" s="123"/>
    </row>
    <row xmlns:x14ac="http://schemas.microsoft.com/office/spreadsheetml/2009/9/ac" r="415" s="3" customFormat="true" x14ac:dyDescent="0.25">
      <c r="A415" s="386"/>
      <c r="B415" s="123"/>
      <c r="L415" s="123"/>
      <c r="V415" s="123"/>
      <c r="AF415" s="123"/>
      <c r="AP415" s="123"/>
      <c r="AZ415" s="123"/>
      <c r="BJ415" s="123"/>
      <c r="BT415" s="123"/>
      <c r="CD415" s="123"/>
      <c r="CN415" s="123"/>
      <c r="CX415" s="123"/>
      <c r="DH415" s="123"/>
      <c r="DR415" s="123"/>
      <c r="EB415" s="123"/>
      <c r="EL415" s="123"/>
      <c r="EV415" s="123"/>
      <c r="FF415" s="123"/>
      <c r="FP415" s="123"/>
      <c r="FZ415" s="123"/>
      <c r="GJ415" s="123"/>
      <c r="GT415" s="123"/>
      <c r="HD415" s="123"/>
      <c r="HN415" s="123"/>
      <c r="HX415" s="123"/>
    </row>
    <row xmlns:x14ac="http://schemas.microsoft.com/office/spreadsheetml/2009/9/ac" r="416" s="3" customFormat="true" x14ac:dyDescent="0.25">
      <c r="A416" s="386"/>
      <c r="B416" s="123"/>
      <c r="L416" s="123"/>
      <c r="V416" s="123"/>
      <c r="AF416" s="123"/>
      <c r="AP416" s="123"/>
      <c r="AZ416" s="123"/>
      <c r="BJ416" s="123"/>
      <c r="BT416" s="123"/>
      <c r="CD416" s="123"/>
      <c r="CN416" s="123"/>
      <c r="CX416" s="123"/>
      <c r="DH416" s="123"/>
      <c r="DR416" s="123"/>
      <c r="EB416" s="123"/>
      <c r="EL416" s="123"/>
      <c r="EV416" s="123"/>
      <c r="FF416" s="123"/>
      <c r="FP416" s="123"/>
      <c r="FZ416" s="123"/>
      <c r="GJ416" s="123"/>
      <c r="GT416" s="123"/>
      <c r="HD416" s="123"/>
      <c r="HN416" s="123"/>
      <c r="HX416" s="123"/>
    </row>
    <row xmlns:x14ac="http://schemas.microsoft.com/office/spreadsheetml/2009/9/ac" r="417" s="3" customFormat="true" x14ac:dyDescent="0.25">
      <c r="A417" s="386"/>
      <c r="B417" s="123"/>
      <c r="L417" s="123"/>
      <c r="V417" s="123"/>
      <c r="AF417" s="123"/>
      <c r="AP417" s="123"/>
      <c r="AZ417" s="123"/>
      <c r="BJ417" s="123"/>
      <c r="BT417" s="123"/>
      <c r="CD417" s="123"/>
      <c r="CN417" s="123"/>
      <c r="CX417" s="123"/>
      <c r="DH417" s="123"/>
      <c r="DR417" s="123"/>
      <c r="EB417" s="123"/>
      <c r="EL417" s="123"/>
      <c r="EV417" s="123"/>
      <c r="FF417" s="123"/>
      <c r="FP417" s="123"/>
      <c r="FZ417" s="123"/>
      <c r="GJ417" s="123"/>
      <c r="GT417" s="123"/>
      <c r="HD417" s="123"/>
      <c r="HN417" s="123"/>
      <c r="HX417" s="123"/>
    </row>
    <row xmlns:x14ac="http://schemas.microsoft.com/office/spreadsheetml/2009/9/ac" r="418" s="3" customFormat="true" x14ac:dyDescent="0.25">
      <c r="A418" s="386"/>
      <c r="B418" s="123"/>
      <c r="L418" s="123"/>
      <c r="V418" s="123"/>
      <c r="AF418" s="123"/>
      <c r="AP418" s="123"/>
      <c r="AZ418" s="123"/>
      <c r="BJ418" s="123"/>
      <c r="BT418" s="123"/>
      <c r="CD418" s="123"/>
      <c r="CN418" s="123"/>
      <c r="CX418" s="123"/>
      <c r="DH418" s="123"/>
      <c r="DR418" s="123"/>
      <c r="EB418" s="123"/>
      <c r="EL418" s="123"/>
      <c r="EV418" s="123"/>
      <c r="FF418" s="123"/>
      <c r="FP418" s="123"/>
      <c r="FZ418" s="123"/>
      <c r="GJ418" s="123"/>
      <c r="GT418" s="123"/>
      <c r="HD418" s="123"/>
      <c r="HN418" s="123"/>
      <c r="HX418" s="123"/>
    </row>
    <row xmlns:x14ac="http://schemas.microsoft.com/office/spreadsheetml/2009/9/ac" r="419" s="3" customFormat="true" x14ac:dyDescent="0.25">
      <c r="A419" s="386"/>
      <c r="B419" s="123"/>
      <c r="L419" s="123"/>
      <c r="V419" s="123"/>
      <c r="AF419" s="123"/>
      <c r="AP419" s="123"/>
      <c r="AZ419" s="123"/>
      <c r="BJ419" s="123"/>
      <c r="BT419" s="123"/>
      <c r="CD419" s="123"/>
      <c r="CN419" s="123"/>
      <c r="CX419" s="123"/>
      <c r="DH419" s="123"/>
      <c r="DR419" s="123"/>
      <c r="EB419" s="123"/>
      <c r="EL419" s="123"/>
      <c r="EV419" s="123"/>
      <c r="FF419" s="123"/>
      <c r="FP419" s="123"/>
      <c r="FZ419" s="123"/>
      <c r="GJ419" s="123"/>
      <c r="GT419" s="123"/>
      <c r="HD419" s="123"/>
      <c r="HN419" s="123"/>
      <c r="HX419" s="123"/>
    </row>
    <row xmlns:x14ac="http://schemas.microsoft.com/office/spreadsheetml/2009/9/ac" r="420" s="3" customFormat="true" x14ac:dyDescent="0.25">
      <c r="A420" s="386"/>
      <c r="B420" s="123"/>
      <c r="L420" s="123"/>
      <c r="V420" s="123"/>
      <c r="AF420" s="123"/>
      <c r="AP420" s="123"/>
      <c r="AZ420" s="123"/>
      <c r="BJ420" s="123"/>
      <c r="BT420" s="123"/>
      <c r="CD420" s="123"/>
      <c r="CN420" s="123"/>
      <c r="CX420" s="123"/>
      <c r="DH420" s="123"/>
      <c r="DR420" s="123"/>
      <c r="EB420" s="123"/>
      <c r="EL420" s="123"/>
      <c r="EV420" s="123"/>
      <c r="FF420" s="123"/>
      <c r="FP420" s="123"/>
      <c r="FZ420" s="123"/>
      <c r="GJ420" s="123"/>
      <c r="GT420" s="123"/>
      <c r="HD420" s="123"/>
      <c r="HN420" s="123"/>
      <c r="HX420" s="123"/>
    </row>
    <row xmlns:x14ac="http://schemas.microsoft.com/office/spreadsheetml/2009/9/ac" r="421" s="3" customFormat="true" x14ac:dyDescent="0.25">
      <c r="A421" s="386"/>
      <c r="B421" s="123"/>
      <c r="L421" s="123"/>
      <c r="V421" s="123"/>
      <c r="AF421" s="123"/>
      <c r="AP421" s="123"/>
      <c r="AZ421" s="123"/>
      <c r="BJ421" s="123"/>
      <c r="BT421" s="123"/>
      <c r="CD421" s="123"/>
      <c r="CN421" s="123"/>
      <c r="CX421" s="123"/>
      <c r="DH421" s="123"/>
      <c r="DR421" s="123"/>
      <c r="EB421" s="123"/>
      <c r="EL421" s="123"/>
      <c r="EV421" s="123"/>
      <c r="FF421" s="123"/>
      <c r="FP421" s="123"/>
      <c r="FZ421" s="123"/>
      <c r="GJ421" s="123"/>
      <c r="GT421" s="123"/>
      <c r="HD421" s="123"/>
      <c r="HN421" s="123"/>
      <c r="HX421" s="123"/>
    </row>
    <row xmlns:x14ac="http://schemas.microsoft.com/office/spreadsheetml/2009/9/ac" r="422" s="3" customFormat="true" x14ac:dyDescent="0.25">
      <c r="A422" s="386"/>
      <c r="B422" s="123"/>
      <c r="L422" s="123"/>
      <c r="V422" s="123"/>
      <c r="AF422" s="123"/>
      <c r="AP422" s="123"/>
      <c r="AZ422" s="123"/>
      <c r="BJ422" s="123"/>
      <c r="BT422" s="123"/>
      <c r="CD422" s="123"/>
      <c r="CN422" s="123"/>
      <c r="CX422" s="123"/>
      <c r="DH422" s="123"/>
      <c r="DR422" s="123"/>
      <c r="EB422" s="123"/>
      <c r="EL422" s="123"/>
      <c r="EV422" s="123"/>
      <c r="FF422" s="123"/>
      <c r="FP422" s="123"/>
      <c r="FZ422" s="123"/>
      <c r="GJ422" s="123"/>
      <c r="GT422" s="123"/>
      <c r="HD422" s="123"/>
      <c r="HN422" s="123"/>
      <c r="HX422" s="123"/>
    </row>
    <row xmlns:x14ac="http://schemas.microsoft.com/office/spreadsheetml/2009/9/ac" r="423" s="3" customFormat="true" x14ac:dyDescent="0.25">
      <c r="A423" s="386"/>
      <c r="B423" s="123"/>
      <c r="L423" s="123"/>
      <c r="V423" s="123"/>
      <c r="AF423" s="123"/>
      <c r="AP423" s="123"/>
      <c r="AZ423" s="123"/>
      <c r="BJ423" s="123"/>
      <c r="BT423" s="123"/>
      <c r="CD423" s="123"/>
      <c r="CN423" s="123"/>
      <c r="CX423" s="123"/>
      <c r="DH423" s="123"/>
      <c r="DR423" s="123"/>
      <c r="EB423" s="123"/>
      <c r="EL423" s="123"/>
      <c r="EV423" s="123"/>
      <c r="FF423" s="123"/>
      <c r="FP423" s="123"/>
      <c r="FZ423" s="123"/>
      <c r="GJ423" s="123"/>
      <c r="GT423" s="123"/>
      <c r="HD423" s="123"/>
      <c r="HN423" s="123"/>
      <c r="HX423" s="123"/>
    </row>
    <row xmlns:x14ac="http://schemas.microsoft.com/office/spreadsheetml/2009/9/ac" r="424" s="3" customFormat="true" x14ac:dyDescent="0.25">
      <c r="A424" s="386"/>
      <c r="B424" s="123"/>
      <c r="L424" s="123"/>
      <c r="V424" s="123"/>
      <c r="AF424" s="123"/>
      <c r="AP424" s="123"/>
      <c r="AZ424" s="123"/>
      <c r="BJ424" s="123"/>
      <c r="BT424" s="123"/>
      <c r="CD424" s="123"/>
      <c r="CN424" s="123"/>
      <c r="CX424" s="123"/>
      <c r="DH424" s="123"/>
      <c r="DR424" s="123"/>
      <c r="EB424" s="123"/>
      <c r="EL424" s="123"/>
      <c r="EV424" s="123"/>
      <c r="FF424" s="123"/>
      <c r="FP424" s="123"/>
      <c r="FZ424" s="123"/>
      <c r="GJ424" s="123"/>
      <c r="GT424" s="123"/>
      <c r="HD424" s="123"/>
      <c r="HN424" s="123"/>
      <c r="HX424" s="123"/>
    </row>
    <row xmlns:x14ac="http://schemas.microsoft.com/office/spreadsheetml/2009/9/ac" r="425" s="3" customFormat="true" x14ac:dyDescent="0.25">
      <c r="A425" s="386"/>
      <c r="B425" s="123"/>
      <c r="L425" s="123"/>
      <c r="V425" s="123"/>
      <c r="AF425" s="123"/>
      <c r="AP425" s="123"/>
      <c r="AZ425" s="123"/>
      <c r="BJ425" s="123"/>
      <c r="BT425" s="123"/>
      <c r="CD425" s="123"/>
      <c r="CN425" s="123"/>
      <c r="CX425" s="123"/>
      <c r="DH425" s="123"/>
      <c r="DR425" s="123"/>
      <c r="EB425" s="123"/>
      <c r="EL425" s="123"/>
      <c r="EV425" s="123"/>
      <c r="FF425" s="123"/>
      <c r="FP425" s="123"/>
      <c r="FZ425" s="123"/>
      <c r="GJ425" s="123"/>
      <c r="GT425" s="123"/>
      <c r="HD425" s="123"/>
      <c r="HN425" s="123"/>
      <c r="HX425" s="123"/>
    </row>
    <row xmlns:x14ac="http://schemas.microsoft.com/office/spreadsheetml/2009/9/ac" r="426" s="3" customFormat="true" x14ac:dyDescent="0.25">
      <c r="A426" s="386"/>
      <c r="B426" s="123"/>
      <c r="L426" s="123"/>
      <c r="V426" s="123"/>
      <c r="AF426" s="123"/>
      <c r="AP426" s="123"/>
      <c r="AZ426" s="123"/>
      <c r="BJ426" s="123"/>
      <c r="BT426" s="123"/>
      <c r="CD426" s="123"/>
      <c r="CN426" s="123"/>
      <c r="CX426" s="123"/>
      <c r="DH426" s="123"/>
      <c r="DR426" s="123"/>
      <c r="EB426" s="123"/>
      <c r="EL426" s="123"/>
      <c r="EV426" s="123"/>
      <c r="FF426" s="123"/>
      <c r="FP426" s="123"/>
      <c r="FZ426" s="123"/>
      <c r="GJ426" s="123"/>
      <c r="GT426" s="123"/>
      <c r="HD426" s="123"/>
      <c r="HN426" s="123"/>
      <c r="HX426" s="123"/>
    </row>
    <row xmlns:x14ac="http://schemas.microsoft.com/office/spreadsheetml/2009/9/ac" r="427" s="3" customFormat="true" x14ac:dyDescent="0.25">
      <c r="A427" s="386"/>
      <c r="B427" s="123"/>
      <c r="L427" s="123"/>
      <c r="V427" s="123"/>
      <c r="AF427" s="123"/>
      <c r="AP427" s="123"/>
      <c r="AZ427" s="123"/>
      <c r="BJ427" s="123"/>
      <c r="BT427" s="123"/>
      <c r="CD427" s="123"/>
      <c r="CN427" s="123"/>
      <c r="CX427" s="123"/>
      <c r="DH427" s="123"/>
      <c r="DR427" s="123"/>
      <c r="EB427" s="123"/>
      <c r="EL427" s="123"/>
      <c r="EV427" s="123"/>
      <c r="FF427" s="123"/>
      <c r="FP427" s="123"/>
      <c r="FZ427" s="123"/>
      <c r="GJ427" s="123"/>
      <c r="GT427" s="123"/>
      <c r="HD427" s="123"/>
      <c r="HN427" s="123"/>
      <c r="HX427" s="123"/>
    </row>
    <row xmlns:x14ac="http://schemas.microsoft.com/office/spreadsheetml/2009/9/ac" r="428" s="3" customFormat="true" x14ac:dyDescent="0.25">
      <c r="A428" s="386"/>
      <c r="B428" s="123"/>
      <c r="L428" s="123"/>
      <c r="V428" s="123"/>
      <c r="AF428" s="123"/>
      <c r="AP428" s="123"/>
      <c r="AZ428" s="123"/>
      <c r="BJ428" s="123"/>
      <c r="BT428" s="123"/>
      <c r="CD428" s="123"/>
      <c r="CN428" s="123"/>
      <c r="CX428" s="123"/>
      <c r="DH428" s="123"/>
      <c r="DR428" s="123"/>
      <c r="EB428" s="123"/>
      <c r="EL428" s="123"/>
      <c r="EV428" s="123"/>
      <c r="FF428" s="123"/>
      <c r="FP428" s="123"/>
      <c r="FZ428" s="123"/>
      <c r="GJ428" s="123"/>
      <c r="GT428" s="123"/>
      <c r="HD428" s="123"/>
      <c r="HN428" s="123"/>
      <c r="HX428" s="123"/>
    </row>
    <row xmlns:x14ac="http://schemas.microsoft.com/office/spreadsheetml/2009/9/ac" r="429" s="3" customFormat="true" x14ac:dyDescent="0.25">
      <c r="A429" s="386"/>
      <c r="B429" s="123"/>
      <c r="L429" s="123"/>
      <c r="V429" s="123"/>
      <c r="AF429" s="123"/>
      <c r="AP429" s="123"/>
      <c r="AZ429" s="123"/>
      <c r="BJ429" s="123"/>
      <c r="BT429" s="123"/>
      <c r="CD429" s="123"/>
      <c r="CN429" s="123"/>
      <c r="CX429" s="123"/>
      <c r="DH429" s="123"/>
      <c r="DR429" s="123"/>
      <c r="EB429" s="123"/>
      <c r="EL429" s="123"/>
      <c r="EV429" s="123"/>
      <c r="FF429" s="123"/>
      <c r="FP429" s="123"/>
      <c r="FZ429" s="123"/>
      <c r="GJ429" s="123"/>
      <c r="GT429" s="123"/>
      <c r="HD429" s="123"/>
      <c r="HN429" s="123"/>
      <c r="HX429" s="123"/>
    </row>
    <row xmlns:x14ac="http://schemas.microsoft.com/office/spreadsheetml/2009/9/ac" r="430" s="3" customFormat="true" x14ac:dyDescent="0.25">
      <c r="A430" s="386"/>
      <c r="B430" s="123"/>
      <c r="L430" s="123"/>
      <c r="V430" s="123"/>
      <c r="AF430" s="123"/>
      <c r="AP430" s="123"/>
      <c r="AZ430" s="123"/>
      <c r="BJ430" s="123"/>
      <c r="BT430" s="123"/>
      <c r="CD430" s="123"/>
      <c r="CN430" s="123"/>
      <c r="CX430" s="123"/>
      <c r="DH430" s="123"/>
      <c r="DR430" s="123"/>
      <c r="EB430" s="123"/>
      <c r="EL430" s="123"/>
      <c r="EV430" s="123"/>
      <c r="FF430" s="123"/>
      <c r="FP430" s="123"/>
      <c r="FZ430" s="123"/>
      <c r="GJ430" s="123"/>
      <c r="GT430" s="123"/>
      <c r="HD430" s="123"/>
      <c r="HN430" s="123"/>
      <c r="HX430" s="123"/>
    </row>
    <row xmlns:x14ac="http://schemas.microsoft.com/office/spreadsheetml/2009/9/ac" r="431" s="3" customFormat="true" x14ac:dyDescent="0.25">
      <c r="A431" s="386"/>
      <c r="B431" s="123"/>
      <c r="L431" s="123"/>
      <c r="V431" s="123"/>
      <c r="AF431" s="123"/>
      <c r="AP431" s="123"/>
      <c r="AZ431" s="123"/>
      <c r="BJ431" s="123"/>
      <c r="BT431" s="123"/>
      <c r="CD431" s="123"/>
      <c r="CN431" s="123"/>
      <c r="CX431" s="123"/>
      <c r="DH431" s="123"/>
      <c r="DR431" s="123"/>
      <c r="EB431" s="123"/>
      <c r="EL431" s="123"/>
      <c r="EV431" s="123"/>
      <c r="FF431" s="123"/>
      <c r="FP431" s="123"/>
      <c r="FZ431" s="123"/>
      <c r="GJ431" s="123"/>
      <c r="GT431" s="123"/>
      <c r="HD431" s="123"/>
      <c r="HN431" s="123"/>
      <c r="HX431" s="123"/>
    </row>
    <row xmlns:x14ac="http://schemas.microsoft.com/office/spreadsheetml/2009/9/ac" r="432" s="3" customFormat="true" x14ac:dyDescent="0.25">
      <c r="A432" s="386"/>
      <c r="B432" s="123"/>
      <c r="L432" s="123"/>
      <c r="V432" s="123"/>
      <c r="AF432" s="123"/>
      <c r="AP432" s="123"/>
      <c r="AZ432" s="123"/>
      <c r="BJ432" s="123"/>
      <c r="BT432" s="123"/>
      <c r="CD432" s="123"/>
      <c r="CN432" s="123"/>
      <c r="CX432" s="123"/>
      <c r="DH432" s="123"/>
      <c r="DR432" s="123"/>
      <c r="EB432" s="123"/>
      <c r="EL432" s="123"/>
      <c r="EV432" s="123"/>
      <c r="FF432" s="123"/>
      <c r="FP432" s="123"/>
      <c r="FZ432" s="123"/>
      <c r="GJ432" s="123"/>
      <c r="GT432" s="123"/>
      <c r="HD432" s="123"/>
      <c r="HN432" s="123"/>
      <c r="HX432" s="123"/>
    </row>
    <row xmlns:x14ac="http://schemas.microsoft.com/office/spreadsheetml/2009/9/ac" r="433" s="3" customFormat="true" x14ac:dyDescent="0.25">
      <c r="A433" s="386"/>
      <c r="B433" s="123"/>
      <c r="L433" s="123"/>
      <c r="V433" s="123"/>
      <c r="AF433" s="123"/>
      <c r="AP433" s="123"/>
      <c r="AZ433" s="123"/>
      <c r="BJ433" s="123"/>
      <c r="BT433" s="123"/>
      <c r="CD433" s="123"/>
      <c r="CN433" s="123"/>
      <c r="CX433" s="123"/>
      <c r="DH433" s="123"/>
      <c r="DR433" s="123"/>
      <c r="EB433" s="123"/>
      <c r="EL433" s="123"/>
      <c r="EV433" s="123"/>
      <c r="FF433" s="123"/>
      <c r="FP433" s="123"/>
      <c r="FZ433" s="123"/>
      <c r="GJ433" s="123"/>
      <c r="GT433" s="123"/>
      <c r="HD433" s="123"/>
      <c r="HN433" s="123"/>
      <c r="HX433" s="123"/>
    </row>
    <row xmlns:x14ac="http://schemas.microsoft.com/office/spreadsheetml/2009/9/ac" r="434" s="3" customFormat="true" x14ac:dyDescent="0.25">
      <c r="A434" s="386"/>
      <c r="B434" s="123"/>
      <c r="L434" s="123"/>
      <c r="V434" s="123"/>
      <c r="AF434" s="123"/>
      <c r="AP434" s="123"/>
      <c r="AZ434" s="123"/>
      <c r="BJ434" s="123"/>
      <c r="BT434" s="123"/>
      <c r="CD434" s="123"/>
      <c r="CN434" s="123"/>
      <c r="CX434" s="123"/>
      <c r="DH434" s="123"/>
      <c r="DR434" s="123"/>
      <c r="EB434" s="123"/>
      <c r="EL434" s="123"/>
      <c r="EV434" s="123"/>
      <c r="FF434" s="123"/>
      <c r="FP434" s="123"/>
      <c r="FZ434" s="123"/>
      <c r="GJ434" s="123"/>
      <c r="GT434" s="123"/>
      <c r="HD434" s="123"/>
      <c r="HN434" s="123"/>
      <c r="HX434" s="123"/>
    </row>
    <row xmlns:x14ac="http://schemas.microsoft.com/office/spreadsheetml/2009/9/ac" r="435" s="3" customFormat="true" x14ac:dyDescent="0.25">
      <c r="A435" s="386"/>
      <c r="B435" s="123"/>
      <c r="L435" s="123"/>
      <c r="V435" s="123"/>
      <c r="AF435" s="123"/>
      <c r="AP435" s="123"/>
      <c r="AZ435" s="123"/>
      <c r="BJ435" s="123"/>
      <c r="BT435" s="123"/>
      <c r="CD435" s="123"/>
      <c r="CN435" s="123"/>
      <c r="CX435" s="123"/>
      <c r="DH435" s="123"/>
      <c r="DR435" s="123"/>
      <c r="EB435" s="123"/>
      <c r="EL435" s="123"/>
      <c r="EV435" s="123"/>
      <c r="FF435" s="123"/>
      <c r="FP435" s="123"/>
      <c r="FZ435" s="123"/>
      <c r="GJ435" s="123"/>
      <c r="GT435" s="123"/>
      <c r="HD435" s="123"/>
      <c r="HN435" s="123"/>
      <c r="HX435" s="123"/>
    </row>
    <row xmlns:x14ac="http://schemas.microsoft.com/office/spreadsheetml/2009/9/ac" r="436" s="3" customFormat="true" x14ac:dyDescent="0.25">
      <c r="A436" s="386"/>
      <c r="B436" s="123"/>
      <c r="L436" s="123"/>
      <c r="V436" s="123"/>
      <c r="AF436" s="123"/>
      <c r="AP436" s="123"/>
      <c r="AZ436" s="123"/>
      <c r="BJ436" s="123"/>
      <c r="BT436" s="123"/>
      <c r="CD436" s="123"/>
      <c r="CN436" s="123"/>
      <c r="CX436" s="123"/>
      <c r="DH436" s="123"/>
      <c r="DR436" s="123"/>
      <c r="EB436" s="123"/>
      <c r="EL436" s="123"/>
      <c r="EV436" s="123"/>
      <c r="FF436" s="123"/>
      <c r="FP436" s="123"/>
      <c r="FZ436" s="123"/>
      <c r="GJ436" s="123"/>
      <c r="GT436" s="123"/>
      <c r="HD436" s="123"/>
      <c r="HN436" s="123"/>
      <c r="HX436" s="123"/>
    </row>
    <row xmlns:x14ac="http://schemas.microsoft.com/office/spreadsheetml/2009/9/ac" r="437" s="3" customFormat="true" x14ac:dyDescent="0.25">
      <c r="A437" s="386"/>
      <c r="B437" s="123"/>
      <c r="L437" s="123"/>
      <c r="V437" s="123"/>
      <c r="AF437" s="123"/>
      <c r="AP437" s="123"/>
      <c r="AZ437" s="123"/>
      <c r="BJ437" s="123"/>
      <c r="BT437" s="123"/>
      <c r="CD437" s="123"/>
      <c r="CN437" s="123"/>
      <c r="CX437" s="123"/>
      <c r="DH437" s="123"/>
      <c r="DR437" s="123"/>
      <c r="EB437" s="123"/>
      <c r="EL437" s="123"/>
      <c r="EV437" s="123"/>
      <c r="FF437" s="123"/>
      <c r="FP437" s="123"/>
      <c r="FZ437" s="123"/>
      <c r="GJ437" s="123"/>
      <c r="GT437" s="123"/>
      <c r="HD437" s="123"/>
      <c r="HN437" s="123"/>
      <c r="HX437" s="123"/>
    </row>
    <row xmlns:x14ac="http://schemas.microsoft.com/office/spreadsheetml/2009/9/ac" r="438" s="3" customFormat="true" x14ac:dyDescent="0.25">
      <c r="A438" s="386"/>
      <c r="B438" s="123"/>
      <c r="L438" s="123"/>
      <c r="V438" s="123"/>
      <c r="AF438" s="123"/>
      <c r="AP438" s="123"/>
      <c r="AZ438" s="123"/>
      <c r="BJ438" s="123"/>
      <c r="BT438" s="123"/>
      <c r="CD438" s="123"/>
      <c r="CN438" s="123"/>
      <c r="CX438" s="123"/>
      <c r="DH438" s="123"/>
      <c r="DR438" s="123"/>
      <c r="EB438" s="123"/>
      <c r="EL438" s="123"/>
      <c r="EV438" s="123"/>
      <c r="FF438" s="123"/>
      <c r="FP438" s="123"/>
      <c r="FZ438" s="123"/>
      <c r="GJ438" s="123"/>
      <c r="GT438" s="123"/>
      <c r="HD438" s="123"/>
      <c r="HN438" s="123"/>
      <c r="HX438" s="123"/>
    </row>
    <row xmlns:x14ac="http://schemas.microsoft.com/office/spreadsheetml/2009/9/ac" r="439" s="3" customFormat="true" x14ac:dyDescent="0.25">
      <c r="A439" s="386"/>
      <c r="B439" s="123"/>
      <c r="L439" s="123"/>
      <c r="V439" s="123"/>
      <c r="AF439" s="123"/>
      <c r="AP439" s="123"/>
      <c r="AZ439" s="123"/>
      <c r="BJ439" s="123"/>
      <c r="BT439" s="123"/>
      <c r="CD439" s="123"/>
      <c r="CN439" s="123"/>
      <c r="CX439" s="123"/>
      <c r="DH439" s="123"/>
      <c r="DR439" s="123"/>
      <c r="EB439" s="123"/>
      <c r="EL439" s="123"/>
      <c r="EV439" s="123"/>
      <c r="FF439" s="123"/>
      <c r="FP439" s="123"/>
      <c r="FZ439" s="123"/>
      <c r="GJ439" s="123"/>
      <c r="GT439" s="123"/>
      <c r="HD439" s="123"/>
      <c r="HN439" s="123"/>
      <c r="HX439" s="123"/>
    </row>
    <row xmlns:x14ac="http://schemas.microsoft.com/office/spreadsheetml/2009/9/ac" r="440" s="3" customFormat="true" x14ac:dyDescent="0.25">
      <c r="A440" s="386"/>
      <c r="B440" s="123"/>
      <c r="L440" s="123"/>
      <c r="V440" s="123"/>
      <c r="AF440" s="123"/>
      <c r="AP440" s="123"/>
      <c r="AZ440" s="123"/>
      <c r="BJ440" s="123"/>
      <c r="BT440" s="123"/>
      <c r="CD440" s="123"/>
      <c r="CN440" s="123"/>
      <c r="CX440" s="123"/>
      <c r="DH440" s="123"/>
      <c r="DR440" s="123"/>
      <c r="EB440" s="123"/>
      <c r="EL440" s="123"/>
      <c r="EV440" s="123"/>
      <c r="FF440" s="123"/>
      <c r="FP440" s="123"/>
      <c r="FZ440" s="123"/>
      <c r="GJ440" s="123"/>
      <c r="GT440" s="123"/>
      <c r="HD440" s="123"/>
      <c r="HN440" s="123"/>
      <c r="HX440" s="123"/>
    </row>
    <row xmlns:x14ac="http://schemas.microsoft.com/office/spreadsheetml/2009/9/ac" r="441" s="3" customFormat="true" x14ac:dyDescent="0.25">
      <c r="A441" s="386"/>
      <c r="B441" s="123"/>
      <c r="L441" s="123"/>
      <c r="V441" s="123"/>
      <c r="AF441" s="123"/>
      <c r="AP441" s="123"/>
      <c r="AZ441" s="123"/>
      <c r="BJ441" s="123"/>
      <c r="BT441" s="123"/>
      <c r="CD441" s="123"/>
      <c r="CN441" s="123"/>
      <c r="CX441" s="123"/>
      <c r="DH441" s="123"/>
      <c r="DR441" s="123"/>
      <c r="EB441" s="123"/>
      <c r="EL441" s="123"/>
      <c r="EV441" s="123"/>
      <c r="FF441" s="123"/>
      <c r="FP441" s="123"/>
      <c r="FZ441" s="123"/>
      <c r="GJ441" s="123"/>
      <c r="GT441" s="123"/>
      <c r="HD441" s="123"/>
      <c r="HN441" s="123"/>
      <c r="HX441" s="123"/>
    </row>
    <row xmlns:x14ac="http://schemas.microsoft.com/office/spreadsheetml/2009/9/ac" r="442" s="3" customFormat="true" x14ac:dyDescent="0.25">
      <c r="A442" s="386"/>
      <c r="B442" s="123"/>
      <c r="L442" s="123"/>
      <c r="V442" s="123"/>
      <c r="AF442" s="123"/>
      <c r="AP442" s="123"/>
      <c r="AZ442" s="123"/>
      <c r="BJ442" s="123"/>
      <c r="BT442" s="123"/>
      <c r="CD442" s="123"/>
      <c r="CN442" s="123"/>
      <c r="CX442" s="123"/>
      <c r="DH442" s="123"/>
      <c r="DR442" s="123"/>
      <c r="EB442" s="123"/>
      <c r="EL442" s="123"/>
      <c r="EV442" s="123"/>
      <c r="FF442" s="123"/>
      <c r="FP442" s="123"/>
      <c r="FZ442" s="123"/>
      <c r="GJ442" s="123"/>
      <c r="GT442" s="123"/>
      <c r="HD442" s="123"/>
      <c r="HN442" s="123"/>
      <c r="HX442" s="123"/>
    </row>
    <row xmlns:x14ac="http://schemas.microsoft.com/office/spreadsheetml/2009/9/ac" r="443" s="3" customFormat="true" x14ac:dyDescent="0.25">
      <c r="A443" s="386"/>
      <c r="B443" s="123"/>
      <c r="L443" s="123"/>
      <c r="V443" s="123"/>
      <c r="AF443" s="123"/>
      <c r="AP443" s="123"/>
      <c r="AZ443" s="123"/>
      <c r="BJ443" s="123"/>
      <c r="BT443" s="123"/>
      <c r="CD443" s="123"/>
      <c r="CN443" s="123"/>
      <c r="CX443" s="123"/>
      <c r="DH443" s="123"/>
      <c r="DR443" s="123"/>
      <c r="EB443" s="123"/>
      <c r="EL443" s="123"/>
      <c r="EV443" s="123"/>
      <c r="FF443" s="123"/>
      <c r="FP443" s="123"/>
      <c r="FZ443" s="123"/>
      <c r="GJ443" s="123"/>
      <c r="GT443" s="123"/>
      <c r="HD443" s="123"/>
      <c r="HN443" s="123"/>
      <c r="HX443" s="123"/>
    </row>
    <row xmlns:x14ac="http://schemas.microsoft.com/office/spreadsheetml/2009/9/ac" r="444" s="3" customFormat="true" x14ac:dyDescent="0.25">
      <c r="A444" s="386"/>
      <c r="B444" s="123"/>
      <c r="L444" s="123"/>
      <c r="V444" s="123"/>
      <c r="AF444" s="123"/>
      <c r="AP444" s="123"/>
      <c r="AZ444" s="123"/>
      <c r="BJ444" s="123"/>
      <c r="BT444" s="123"/>
      <c r="CD444" s="123"/>
      <c r="CN444" s="123"/>
      <c r="CX444" s="123"/>
      <c r="DH444" s="123"/>
      <c r="DR444" s="123"/>
      <c r="EB444" s="123"/>
      <c r="EL444" s="123"/>
      <c r="EV444" s="123"/>
      <c r="FF444" s="123"/>
      <c r="FP444" s="123"/>
      <c r="FZ444" s="123"/>
      <c r="GJ444" s="123"/>
      <c r="GT444" s="123"/>
      <c r="HD444" s="123"/>
      <c r="HN444" s="123"/>
      <c r="HX444" s="123"/>
    </row>
    <row xmlns:x14ac="http://schemas.microsoft.com/office/spreadsheetml/2009/9/ac" r="445" s="3" customFormat="true" x14ac:dyDescent="0.25">
      <c r="A445" s="386"/>
      <c r="B445" s="123"/>
      <c r="L445" s="123"/>
      <c r="V445" s="123"/>
      <c r="AF445" s="123"/>
      <c r="AP445" s="123"/>
      <c r="AZ445" s="123"/>
      <c r="BJ445" s="123"/>
      <c r="BT445" s="123"/>
      <c r="CD445" s="123"/>
      <c r="CN445" s="123"/>
      <c r="CX445" s="123"/>
      <c r="DH445" s="123"/>
      <c r="DR445" s="123"/>
      <c r="EB445" s="123"/>
      <c r="EL445" s="123"/>
      <c r="EV445" s="123"/>
      <c r="FF445" s="123"/>
      <c r="FP445" s="123"/>
      <c r="FZ445" s="123"/>
      <c r="GJ445" s="123"/>
      <c r="GT445" s="123"/>
      <c r="HD445" s="123"/>
      <c r="HN445" s="123"/>
      <c r="HX445" s="123"/>
    </row>
    <row xmlns:x14ac="http://schemas.microsoft.com/office/spreadsheetml/2009/9/ac" r="446" s="3" customFormat="true" x14ac:dyDescent="0.25">
      <c r="A446" s="386"/>
      <c r="B446" s="123"/>
      <c r="L446" s="123"/>
      <c r="V446" s="123"/>
      <c r="AF446" s="123"/>
      <c r="AP446" s="123"/>
      <c r="AZ446" s="123"/>
      <c r="BJ446" s="123"/>
      <c r="BT446" s="123"/>
      <c r="CD446" s="123"/>
      <c r="CN446" s="123"/>
      <c r="CX446" s="123"/>
      <c r="DH446" s="123"/>
      <c r="DR446" s="123"/>
      <c r="EB446" s="123"/>
      <c r="EL446" s="123"/>
      <c r="EV446" s="123"/>
      <c r="FF446" s="123"/>
      <c r="FP446" s="123"/>
      <c r="FZ446" s="123"/>
      <c r="GJ446" s="123"/>
      <c r="GT446" s="123"/>
      <c r="HD446" s="123"/>
      <c r="HN446" s="123"/>
      <c r="HX446" s="123"/>
    </row>
    <row xmlns:x14ac="http://schemas.microsoft.com/office/spreadsheetml/2009/9/ac" r="447" s="3" customFormat="true" x14ac:dyDescent="0.25">
      <c r="A447" s="386"/>
      <c r="B447" s="123"/>
      <c r="L447" s="123"/>
      <c r="V447" s="123"/>
      <c r="AF447" s="123"/>
      <c r="AP447" s="123"/>
      <c r="AZ447" s="123"/>
      <c r="BJ447" s="123"/>
      <c r="BT447" s="123"/>
      <c r="CD447" s="123"/>
      <c r="CN447" s="123"/>
      <c r="CX447" s="123"/>
      <c r="DH447" s="123"/>
      <c r="DR447" s="123"/>
      <c r="EB447" s="123"/>
      <c r="EL447" s="123"/>
      <c r="EV447" s="123"/>
      <c r="FF447" s="123"/>
      <c r="FP447" s="123"/>
      <c r="FZ447" s="123"/>
      <c r="GJ447" s="123"/>
      <c r="GT447" s="123"/>
      <c r="HD447" s="123"/>
      <c r="HN447" s="123"/>
      <c r="HX447" s="123"/>
    </row>
    <row xmlns:x14ac="http://schemas.microsoft.com/office/spreadsheetml/2009/9/ac" r="448" s="3" customFormat="true" x14ac:dyDescent="0.25">
      <c r="A448" s="386"/>
      <c r="B448" s="123"/>
      <c r="L448" s="123"/>
      <c r="V448" s="123"/>
      <c r="AF448" s="123"/>
      <c r="AP448" s="123"/>
      <c r="AZ448" s="123"/>
      <c r="BJ448" s="123"/>
      <c r="BT448" s="123"/>
      <c r="CD448" s="123"/>
      <c r="CN448" s="123"/>
      <c r="CX448" s="123"/>
      <c r="DH448" s="123"/>
      <c r="DR448" s="123"/>
      <c r="EB448" s="123"/>
      <c r="EL448" s="123"/>
      <c r="EV448" s="123"/>
      <c r="FF448" s="123"/>
      <c r="FP448" s="123"/>
      <c r="FZ448" s="123"/>
      <c r="GJ448" s="123"/>
      <c r="GT448" s="123"/>
      <c r="HD448" s="123"/>
      <c r="HN448" s="123"/>
      <c r="HX448" s="123"/>
    </row>
    <row xmlns:x14ac="http://schemas.microsoft.com/office/spreadsheetml/2009/9/ac" r="449" s="3" customFormat="true" x14ac:dyDescent="0.25">
      <c r="A449" s="386"/>
      <c r="B449" s="123"/>
      <c r="L449" s="123"/>
      <c r="V449" s="123"/>
      <c r="AF449" s="123"/>
      <c r="AP449" s="123"/>
      <c r="AZ449" s="123"/>
      <c r="BJ449" s="123"/>
      <c r="BT449" s="123"/>
      <c r="CD449" s="123"/>
      <c r="CN449" s="123"/>
      <c r="CX449" s="123"/>
      <c r="DH449" s="123"/>
      <c r="DR449" s="123"/>
      <c r="EB449" s="123"/>
      <c r="EL449" s="123"/>
      <c r="EV449" s="123"/>
      <c r="FF449" s="123"/>
      <c r="FP449" s="123"/>
      <c r="FZ449" s="123"/>
      <c r="GJ449" s="123"/>
      <c r="GT449" s="123"/>
      <c r="HD449" s="123"/>
      <c r="HN449" s="123"/>
      <c r="HX449" s="123"/>
    </row>
    <row xmlns:x14ac="http://schemas.microsoft.com/office/spreadsheetml/2009/9/ac" r="450" s="3" customFormat="true" x14ac:dyDescent="0.25">
      <c r="A450" s="386"/>
      <c r="B450" s="123"/>
      <c r="L450" s="123"/>
      <c r="V450" s="123"/>
      <c r="AF450" s="123"/>
      <c r="AP450" s="123"/>
      <c r="AZ450" s="123"/>
      <c r="BJ450" s="123"/>
      <c r="BT450" s="123"/>
      <c r="CD450" s="123"/>
      <c r="CN450" s="123"/>
      <c r="CX450" s="123"/>
      <c r="DH450" s="123"/>
      <c r="DR450" s="123"/>
      <c r="EB450" s="123"/>
      <c r="EL450" s="123"/>
      <c r="EV450" s="123"/>
      <c r="FF450" s="123"/>
      <c r="FP450" s="123"/>
      <c r="FZ450" s="123"/>
      <c r="GJ450" s="123"/>
      <c r="GT450" s="123"/>
      <c r="HD450" s="123"/>
      <c r="HN450" s="123"/>
      <c r="HX450" s="123"/>
    </row>
    <row xmlns:x14ac="http://schemas.microsoft.com/office/spreadsheetml/2009/9/ac" r="451" s="3" customFormat="true" x14ac:dyDescent="0.25">
      <c r="A451" s="386"/>
      <c r="B451" s="123"/>
      <c r="L451" s="123"/>
      <c r="V451" s="123"/>
      <c r="AF451" s="123"/>
      <c r="AP451" s="123"/>
      <c r="AZ451" s="123"/>
      <c r="BJ451" s="123"/>
      <c r="BT451" s="123"/>
      <c r="CD451" s="123"/>
      <c r="CN451" s="123"/>
      <c r="CX451" s="123"/>
      <c r="DH451" s="123"/>
      <c r="DR451" s="123"/>
      <c r="EB451" s="123"/>
      <c r="EL451" s="123"/>
      <c r="EV451" s="123"/>
      <c r="FF451" s="123"/>
      <c r="FP451" s="123"/>
      <c r="FZ451" s="123"/>
      <c r="GJ451" s="123"/>
      <c r="GT451" s="123"/>
      <c r="HD451" s="123"/>
      <c r="HN451" s="123"/>
      <c r="HX451" s="123"/>
    </row>
    <row xmlns:x14ac="http://schemas.microsoft.com/office/spreadsheetml/2009/9/ac" r="452" s="3" customFormat="true" x14ac:dyDescent="0.25">
      <c r="A452" s="386"/>
      <c r="B452" s="123"/>
      <c r="L452" s="123"/>
      <c r="V452" s="123"/>
      <c r="AF452" s="123"/>
      <c r="AP452" s="123"/>
      <c r="AZ452" s="123"/>
      <c r="BJ452" s="123"/>
      <c r="BT452" s="123"/>
      <c r="CD452" s="123"/>
      <c r="CN452" s="123"/>
      <c r="CX452" s="123"/>
      <c r="DH452" s="123"/>
      <c r="DR452" s="123"/>
      <c r="EB452" s="123"/>
      <c r="EL452" s="123"/>
      <c r="EV452" s="123"/>
      <c r="FF452" s="123"/>
      <c r="FP452" s="123"/>
      <c r="FZ452" s="123"/>
      <c r="GJ452" s="123"/>
      <c r="GT452" s="123"/>
      <c r="HD452" s="123"/>
      <c r="HN452" s="123"/>
      <c r="HX452" s="123"/>
    </row>
    <row xmlns:x14ac="http://schemas.microsoft.com/office/spreadsheetml/2009/9/ac" r="453" s="3" customFormat="true" x14ac:dyDescent="0.25">
      <c r="A453" s="386"/>
      <c r="B453" s="123"/>
      <c r="L453" s="123"/>
      <c r="V453" s="123"/>
      <c r="AF453" s="123"/>
      <c r="AP453" s="123"/>
      <c r="AZ453" s="123"/>
      <c r="BJ453" s="123"/>
      <c r="BT453" s="123"/>
      <c r="CD453" s="123"/>
      <c r="CN453" s="123"/>
      <c r="CX453" s="123"/>
      <c r="DH453" s="123"/>
      <c r="DR453" s="123"/>
      <c r="EB453" s="123"/>
      <c r="EL453" s="123"/>
      <c r="EV453" s="123"/>
      <c r="FF453" s="123"/>
      <c r="FP453" s="123"/>
      <c r="FZ453" s="123"/>
      <c r="GJ453" s="123"/>
      <c r="GT453" s="123"/>
      <c r="HD453" s="123"/>
      <c r="HN453" s="123"/>
      <c r="HX453" s="123"/>
    </row>
    <row xmlns:x14ac="http://schemas.microsoft.com/office/spreadsheetml/2009/9/ac" r="454" s="3" customFormat="true" x14ac:dyDescent="0.25">
      <c r="A454" s="386"/>
      <c r="B454" s="123"/>
      <c r="L454" s="123"/>
      <c r="V454" s="123"/>
      <c r="AF454" s="123"/>
      <c r="AP454" s="123"/>
      <c r="AZ454" s="123"/>
      <c r="BJ454" s="123"/>
      <c r="BT454" s="123"/>
      <c r="CD454" s="123"/>
      <c r="CN454" s="123"/>
      <c r="CX454" s="123"/>
      <c r="DH454" s="123"/>
      <c r="DR454" s="123"/>
      <c r="EB454" s="123"/>
      <c r="EL454" s="123"/>
      <c r="EV454" s="123"/>
      <c r="FF454" s="123"/>
      <c r="FP454" s="123"/>
      <c r="FZ454" s="123"/>
      <c r="GJ454" s="123"/>
      <c r="GT454" s="123"/>
      <c r="HD454" s="123"/>
      <c r="HN454" s="123"/>
      <c r="HX454" s="123"/>
    </row>
    <row xmlns:x14ac="http://schemas.microsoft.com/office/spreadsheetml/2009/9/ac" r="455" s="3" customFormat="true" x14ac:dyDescent="0.25">
      <c r="A455" s="386"/>
      <c r="B455" s="123"/>
      <c r="L455" s="123"/>
      <c r="V455" s="123"/>
      <c r="AF455" s="123"/>
      <c r="AP455" s="123"/>
      <c r="AZ455" s="123"/>
      <c r="BJ455" s="123"/>
      <c r="BT455" s="123"/>
      <c r="CD455" s="123"/>
      <c r="CN455" s="123"/>
      <c r="CX455" s="123"/>
      <c r="DH455" s="123"/>
      <c r="DR455" s="123"/>
      <c r="EB455" s="123"/>
      <c r="EL455" s="123"/>
      <c r="EV455" s="123"/>
      <c r="FF455" s="123"/>
      <c r="FP455" s="123"/>
      <c r="FZ455" s="123"/>
      <c r="GJ455" s="123"/>
      <c r="GT455" s="123"/>
      <c r="HD455" s="123"/>
      <c r="HN455" s="123"/>
      <c r="HX455" s="123"/>
    </row>
    <row xmlns:x14ac="http://schemas.microsoft.com/office/spreadsheetml/2009/9/ac" r="456" s="3" customFormat="true" x14ac:dyDescent="0.25">
      <c r="A456" s="386"/>
      <c r="B456" s="123"/>
      <c r="L456" s="123"/>
      <c r="V456" s="123"/>
      <c r="AF456" s="123"/>
      <c r="AP456" s="123"/>
      <c r="AZ456" s="123"/>
      <c r="BJ456" s="123"/>
      <c r="BT456" s="123"/>
      <c r="CD456" s="123"/>
      <c r="CN456" s="123"/>
      <c r="CX456" s="123"/>
      <c r="DH456" s="123"/>
      <c r="DR456" s="123"/>
      <c r="EB456" s="123"/>
      <c r="EL456" s="123"/>
      <c r="EV456" s="123"/>
      <c r="FF456" s="123"/>
      <c r="FP456" s="123"/>
      <c r="FZ456" s="123"/>
      <c r="GJ456" s="123"/>
      <c r="GT456" s="123"/>
      <c r="HD456" s="123"/>
      <c r="HN456" s="123"/>
      <c r="HX456" s="123"/>
    </row>
    <row xmlns:x14ac="http://schemas.microsoft.com/office/spreadsheetml/2009/9/ac" r="457" s="3" customFormat="true" x14ac:dyDescent="0.25">
      <c r="A457" s="386"/>
      <c r="B457" s="123"/>
      <c r="L457" s="123"/>
      <c r="V457" s="123"/>
      <c r="AF457" s="123"/>
      <c r="AP457" s="123"/>
      <c r="AZ457" s="123"/>
      <c r="BJ457" s="123"/>
      <c r="BT457" s="123"/>
      <c r="CD457" s="123"/>
      <c r="CN457" s="123"/>
      <c r="CX457" s="123"/>
      <c r="DH457" s="123"/>
      <c r="DR457" s="123"/>
      <c r="EB457" s="123"/>
      <c r="EL457" s="123"/>
      <c r="EV457" s="123"/>
      <c r="FF457" s="123"/>
      <c r="FP457" s="123"/>
      <c r="FZ457" s="123"/>
      <c r="GJ457" s="123"/>
      <c r="GT457" s="123"/>
      <c r="HD457" s="123"/>
      <c r="HN457" s="123"/>
      <c r="HX457" s="123"/>
    </row>
    <row xmlns:x14ac="http://schemas.microsoft.com/office/spreadsheetml/2009/9/ac" r="458" s="3" customFormat="true" x14ac:dyDescent="0.25">
      <c r="A458" s="386"/>
      <c r="B458" s="123"/>
      <c r="L458" s="123"/>
      <c r="V458" s="123"/>
      <c r="AF458" s="123"/>
      <c r="AP458" s="123"/>
      <c r="AZ458" s="123"/>
      <c r="BJ458" s="123"/>
      <c r="BT458" s="123"/>
      <c r="CD458" s="123"/>
      <c r="CN458" s="123"/>
      <c r="CX458" s="123"/>
      <c r="DH458" s="123"/>
      <c r="DR458" s="123"/>
      <c r="EB458" s="123"/>
      <c r="EL458" s="123"/>
      <c r="EV458" s="123"/>
      <c r="FF458" s="123"/>
      <c r="FP458" s="123"/>
      <c r="FZ458" s="123"/>
      <c r="GJ458" s="123"/>
      <c r="GT458" s="123"/>
      <c r="HD458" s="123"/>
      <c r="HN458" s="123"/>
      <c r="HX458" s="123"/>
    </row>
    <row xmlns:x14ac="http://schemas.microsoft.com/office/spreadsheetml/2009/9/ac" r="459" s="3" customFormat="true" x14ac:dyDescent="0.25">
      <c r="A459" s="386"/>
      <c r="B459" s="123"/>
      <c r="L459" s="123"/>
      <c r="V459" s="123"/>
      <c r="AF459" s="123"/>
      <c r="AP459" s="123"/>
      <c r="AZ459" s="123"/>
      <c r="BJ459" s="123"/>
      <c r="BT459" s="123"/>
      <c r="CD459" s="123"/>
      <c r="CN459" s="123"/>
      <c r="CX459" s="123"/>
      <c r="DH459" s="123"/>
      <c r="DR459" s="123"/>
      <c r="EB459" s="123"/>
      <c r="EL459" s="123"/>
      <c r="EV459" s="123"/>
      <c r="FF459" s="123"/>
      <c r="FP459" s="123"/>
      <c r="FZ459" s="123"/>
      <c r="GJ459" s="123"/>
      <c r="GT459" s="123"/>
      <c r="HD459" s="123"/>
      <c r="HN459" s="123"/>
      <c r="HX459" s="123"/>
    </row>
    <row xmlns:x14ac="http://schemas.microsoft.com/office/spreadsheetml/2009/9/ac" r="460" s="3" customFormat="true" x14ac:dyDescent="0.25">
      <c r="A460" s="386"/>
      <c r="B460" s="123"/>
      <c r="L460" s="123"/>
      <c r="V460" s="123"/>
      <c r="AF460" s="123"/>
      <c r="AP460" s="123"/>
      <c r="AZ460" s="123"/>
      <c r="BJ460" s="123"/>
      <c r="BT460" s="123"/>
      <c r="CD460" s="123"/>
      <c r="CN460" s="123"/>
      <c r="CX460" s="123"/>
      <c r="DH460" s="123"/>
      <c r="DR460" s="123"/>
      <c r="EB460" s="123"/>
      <c r="EL460" s="123"/>
      <c r="EV460" s="123"/>
      <c r="FF460" s="123"/>
      <c r="FP460" s="123"/>
      <c r="FZ460" s="123"/>
      <c r="GJ460" s="123"/>
      <c r="GT460" s="123"/>
      <c r="HD460" s="123"/>
      <c r="HN460" s="123"/>
      <c r="HX460" s="123"/>
    </row>
    <row xmlns:x14ac="http://schemas.microsoft.com/office/spreadsheetml/2009/9/ac" r="461" s="3" customFormat="true" x14ac:dyDescent="0.25">
      <c r="A461" s="386"/>
      <c r="B461" s="123"/>
      <c r="L461" s="123"/>
      <c r="V461" s="123"/>
      <c r="AF461" s="123"/>
      <c r="AP461" s="123"/>
      <c r="AZ461" s="123"/>
      <c r="BJ461" s="123"/>
      <c r="BT461" s="123"/>
      <c r="CD461" s="123"/>
      <c r="CN461" s="123"/>
      <c r="CX461" s="123"/>
      <c r="DH461" s="123"/>
      <c r="DR461" s="123"/>
      <c r="EB461" s="123"/>
      <c r="EL461" s="123"/>
      <c r="EV461" s="123"/>
      <c r="FF461" s="123"/>
      <c r="FP461" s="123"/>
      <c r="FZ461" s="123"/>
      <c r="GJ461" s="123"/>
      <c r="GT461" s="123"/>
      <c r="HD461" s="123"/>
      <c r="HN461" s="123"/>
      <c r="HX461" s="123"/>
    </row>
    <row xmlns:x14ac="http://schemas.microsoft.com/office/spreadsheetml/2009/9/ac" r="462" s="3" customFormat="true" x14ac:dyDescent="0.25">
      <c r="A462" s="386"/>
      <c r="B462" s="123"/>
      <c r="L462" s="123"/>
      <c r="V462" s="123"/>
      <c r="AF462" s="123"/>
      <c r="AP462" s="123"/>
      <c r="AZ462" s="123"/>
      <c r="BJ462" s="123"/>
      <c r="BT462" s="123"/>
      <c r="CD462" s="123"/>
      <c r="CN462" s="123"/>
      <c r="CX462" s="123"/>
      <c r="DH462" s="123"/>
      <c r="DR462" s="123"/>
      <c r="EB462" s="123"/>
      <c r="EL462" s="123"/>
      <c r="EV462" s="123"/>
      <c r="FF462" s="123"/>
      <c r="FP462" s="123"/>
      <c r="FZ462" s="123"/>
      <c r="GJ462" s="123"/>
      <c r="GT462" s="123"/>
      <c r="HD462" s="123"/>
      <c r="HN462" s="123"/>
      <c r="HX462" s="123"/>
    </row>
    <row xmlns:x14ac="http://schemas.microsoft.com/office/spreadsheetml/2009/9/ac" r="463" s="3" customFormat="true" x14ac:dyDescent="0.25">
      <c r="A463" s="386"/>
      <c r="B463" s="123"/>
      <c r="L463" s="123"/>
      <c r="V463" s="123"/>
      <c r="AF463" s="123"/>
      <c r="AP463" s="123"/>
      <c r="AZ463" s="123"/>
      <c r="BJ463" s="123"/>
      <c r="BT463" s="123"/>
      <c r="CD463" s="123"/>
      <c r="CN463" s="123"/>
      <c r="CX463" s="123"/>
      <c r="DH463" s="123"/>
      <c r="DR463" s="123"/>
      <c r="EB463" s="123"/>
      <c r="EL463" s="123"/>
      <c r="EV463" s="123"/>
      <c r="FF463" s="123"/>
      <c r="FP463" s="123"/>
      <c r="FZ463" s="123"/>
      <c r="GJ463" s="123"/>
      <c r="GT463" s="123"/>
      <c r="HD463" s="123"/>
      <c r="HN463" s="123"/>
      <c r="HX463" s="123"/>
    </row>
    <row xmlns:x14ac="http://schemas.microsoft.com/office/spreadsheetml/2009/9/ac" r="464" s="3" customFormat="true" x14ac:dyDescent="0.25">
      <c r="A464" s="386"/>
      <c r="B464" s="123"/>
      <c r="L464" s="123"/>
      <c r="V464" s="123"/>
      <c r="AF464" s="123"/>
      <c r="AP464" s="123"/>
      <c r="AZ464" s="123"/>
      <c r="BJ464" s="123"/>
      <c r="BT464" s="123"/>
      <c r="CD464" s="123"/>
      <c r="CN464" s="123"/>
      <c r="CX464" s="123"/>
      <c r="DH464" s="123"/>
      <c r="DR464" s="123"/>
      <c r="EB464" s="123"/>
      <c r="EL464" s="123"/>
      <c r="EV464" s="123"/>
      <c r="FF464" s="123"/>
      <c r="FP464" s="123"/>
      <c r="FZ464" s="123"/>
      <c r="GJ464" s="123"/>
      <c r="GT464" s="123"/>
      <c r="HD464" s="123"/>
      <c r="HN464" s="123"/>
      <c r="HX464" s="123"/>
    </row>
    <row xmlns:x14ac="http://schemas.microsoft.com/office/spreadsheetml/2009/9/ac" r="465" s="3" customFormat="true" x14ac:dyDescent="0.25">
      <c r="A465" s="386"/>
      <c r="B465" s="123"/>
      <c r="L465" s="123"/>
      <c r="V465" s="123"/>
      <c r="AF465" s="123"/>
      <c r="AP465" s="123"/>
      <c r="AZ465" s="123"/>
      <c r="BJ465" s="123"/>
      <c r="BT465" s="123"/>
      <c r="CD465" s="123"/>
      <c r="CN465" s="123"/>
      <c r="CX465" s="123"/>
      <c r="DH465" s="123"/>
      <c r="DR465" s="123"/>
      <c r="EB465" s="123"/>
      <c r="EL465" s="123"/>
      <c r="EV465" s="123"/>
      <c r="FF465" s="123"/>
      <c r="FP465" s="123"/>
      <c r="FZ465" s="123"/>
      <c r="GJ465" s="123"/>
      <c r="GT465" s="123"/>
      <c r="HD465" s="123"/>
      <c r="HN465" s="123"/>
      <c r="HX465" s="123"/>
    </row>
    <row xmlns:x14ac="http://schemas.microsoft.com/office/spreadsheetml/2009/9/ac" r="466" s="3" customFormat="true" x14ac:dyDescent="0.25">
      <c r="A466" s="386"/>
      <c r="B466" s="123"/>
      <c r="L466" s="123"/>
      <c r="V466" s="123"/>
      <c r="AF466" s="123"/>
      <c r="AP466" s="123"/>
      <c r="AZ466" s="123"/>
      <c r="BJ466" s="123"/>
      <c r="BT466" s="123"/>
      <c r="CD466" s="123"/>
      <c r="CN466" s="123"/>
      <c r="CX466" s="123"/>
      <c r="DH466" s="123"/>
      <c r="DR466" s="123"/>
      <c r="EB466" s="123"/>
      <c r="EL466" s="123"/>
      <c r="EV466" s="123"/>
      <c r="FF466" s="123"/>
      <c r="FP466" s="123"/>
      <c r="FZ466" s="123"/>
      <c r="GJ466" s="123"/>
      <c r="GT466" s="123"/>
      <c r="HD466" s="123"/>
      <c r="HN466" s="123"/>
      <c r="HX466" s="123"/>
    </row>
    <row xmlns:x14ac="http://schemas.microsoft.com/office/spreadsheetml/2009/9/ac" r="467" s="3" customFormat="true" x14ac:dyDescent="0.25">
      <c r="A467" s="386"/>
      <c r="B467" s="123"/>
      <c r="L467" s="123"/>
      <c r="V467" s="123"/>
      <c r="AF467" s="123"/>
      <c r="AP467" s="123"/>
      <c r="AZ467" s="123"/>
      <c r="BJ467" s="123"/>
      <c r="BT467" s="123"/>
      <c r="CD467" s="123"/>
      <c r="CN467" s="123"/>
      <c r="CX467" s="123"/>
      <c r="DH467" s="123"/>
      <c r="DR467" s="123"/>
      <c r="EB467" s="123"/>
      <c r="EL467" s="123"/>
      <c r="EV467" s="123"/>
      <c r="FF467" s="123"/>
      <c r="FP467" s="123"/>
      <c r="FZ467" s="123"/>
      <c r="GJ467" s="123"/>
      <c r="GT467" s="123"/>
      <c r="HD467" s="123"/>
      <c r="HN467" s="123"/>
      <c r="HX467" s="123"/>
    </row>
    <row xmlns:x14ac="http://schemas.microsoft.com/office/spreadsheetml/2009/9/ac" r="468" s="3" customFormat="true" x14ac:dyDescent="0.25">
      <c r="A468" s="386"/>
      <c r="B468" s="123"/>
      <c r="L468" s="123"/>
      <c r="V468" s="123"/>
      <c r="AF468" s="123"/>
      <c r="AP468" s="123"/>
      <c r="AZ468" s="123"/>
      <c r="BJ468" s="123"/>
      <c r="BT468" s="123"/>
      <c r="CD468" s="123"/>
      <c r="CN468" s="123"/>
      <c r="CX468" s="123"/>
      <c r="DH468" s="123"/>
      <c r="DR468" s="123"/>
      <c r="EB468" s="123"/>
      <c r="EL468" s="123"/>
      <c r="EV468" s="123"/>
      <c r="FF468" s="123"/>
      <c r="FP468" s="123"/>
      <c r="FZ468" s="123"/>
      <c r="GJ468" s="123"/>
      <c r="GT468" s="123"/>
      <c r="HD468" s="123"/>
      <c r="HN468" s="123"/>
      <c r="HX468" s="123"/>
    </row>
    <row xmlns:x14ac="http://schemas.microsoft.com/office/spreadsheetml/2009/9/ac" r="469" s="3" customFormat="true" x14ac:dyDescent="0.25">
      <c r="A469" s="386"/>
      <c r="B469" s="123"/>
      <c r="L469" s="123"/>
      <c r="V469" s="123"/>
      <c r="AF469" s="123"/>
      <c r="AP469" s="123"/>
      <c r="AZ469" s="123"/>
      <c r="BJ469" s="123"/>
      <c r="BT469" s="123"/>
      <c r="CD469" s="123"/>
      <c r="CN469" s="123"/>
      <c r="CX469" s="123"/>
      <c r="DH469" s="123"/>
      <c r="DR469" s="123"/>
      <c r="EB469" s="123"/>
      <c r="EL469" s="123"/>
      <c r="EV469" s="123"/>
      <c r="FF469" s="123"/>
      <c r="FP469" s="123"/>
      <c r="FZ469" s="123"/>
      <c r="GJ469" s="123"/>
      <c r="GT469" s="123"/>
      <c r="HD469" s="123"/>
      <c r="HN469" s="123"/>
      <c r="HX469" s="123"/>
    </row>
    <row xmlns:x14ac="http://schemas.microsoft.com/office/spreadsheetml/2009/9/ac" r="470" s="3" customFormat="true" x14ac:dyDescent="0.25">
      <c r="A470" s="386"/>
      <c r="B470" s="123"/>
      <c r="L470" s="123"/>
      <c r="V470" s="123"/>
      <c r="AF470" s="123"/>
      <c r="AP470" s="123"/>
      <c r="AZ470" s="123"/>
      <c r="BJ470" s="123"/>
      <c r="BT470" s="123"/>
      <c r="CD470" s="123"/>
      <c r="CN470" s="123"/>
      <c r="CX470" s="123"/>
      <c r="DH470" s="123"/>
      <c r="DR470" s="123"/>
      <c r="EB470" s="123"/>
      <c r="EL470" s="123"/>
      <c r="EV470" s="123"/>
      <c r="FF470" s="123"/>
      <c r="FP470" s="123"/>
      <c r="FZ470" s="123"/>
      <c r="GJ470" s="123"/>
      <c r="GT470" s="123"/>
      <c r="HD470" s="123"/>
      <c r="HN470" s="123"/>
      <c r="HX470" s="123"/>
    </row>
    <row xmlns:x14ac="http://schemas.microsoft.com/office/spreadsheetml/2009/9/ac" r="471" s="3" customFormat="true" x14ac:dyDescent="0.25">
      <c r="A471" s="386"/>
      <c r="B471" s="123"/>
      <c r="L471" s="123"/>
      <c r="V471" s="123"/>
      <c r="AF471" s="123"/>
      <c r="AP471" s="123"/>
      <c r="AZ471" s="123"/>
      <c r="BJ471" s="123"/>
      <c r="BT471" s="123"/>
      <c r="CD471" s="123"/>
      <c r="CN471" s="123"/>
      <c r="CX471" s="123"/>
      <c r="DH471" s="123"/>
      <c r="DR471" s="123"/>
      <c r="EB471" s="123"/>
      <c r="EL471" s="123"/>
      <c r="EV471" s="123"/>
      <c r="FF471" s="123"/>
      <c r="FP471" s="123"/>
      <c r="FZ471" s="123"/>
      <c r="GJ471" s="123"/>
      <c r="GT471" s="123"/>
      <c r="HD471" s="123"/>
      <c r="HN471" s="123"/>
      <c r="HX471" s="123"/>
    </row>
    <row xmlns:x14ac="http://schemas.microsoft.com/office/spreadsheetml/2009/9/ac" r="472" s="3" customFormat="true" x14ac:dyDescent="0.25">
      <c r="A472" s="386"/>
      <c r="B472" s="123"/>
      <c r="L472" s="123"/>
      <c r="V472" s="123"/>
      <c r="AF472" s="123"/>
      <c r="AP472" s="123"/>
      <c r="AZ472" s="123"/>
      <c r="BJ472" s="123"/>
      <c r="BT472" s="123"/>
      <c r="CD472" s="123"/>
      <c r="CN472" s="123"/>
      <c r="CX472" s="123"/>
      <c r="DH472" s="123"/>
      <c r="DR472" s="123"/>
      <c r="EB472" s="123"/>
      <c r="EL472" s="123"/>
      <c r="EV472" s="123"/>
      <c r="FF472" s="123"/>
      <c r="FP472" s="123"/>
      <c r="FZ472" s="123"/>
      <c r="GJ472" s="123"/>
      <c r="GT472" s="123"/>
      <c r="HD472" s="123"/>
      <c r="HN472" s="123"/>
      <c r="HX472" s="123"/>
    </row>
    <row xmlns:x14ac="http://schemas.microsoft.com/office/spreadsheetml/2009/9/ac" r="473" s="3" customFormat="true" x14ac:dyDescent="0.25">
      <c r="A473" s="386"/>
      <c r="B473" s="123"/>
      <c r="L473" s="123"/>
      <c r="V473" s="123"/>
      <c r="AF473" s="123"/>
      <c r="AP473" s="123"/>
      <c r="AZ473" s="123"/>
      <c r="BJ473" s="123"/>
      <c r="BT473" s="123"/>
      <c r="CD473" s="123"/>
      <c r="CN473" s="123"/>
      <c r="CX473" s="123"/>
      <c r="DH473" s="123"/>
      <c r="DR473" s="123"/>
      <c r="EB473" s="123"/>
      <c r="EL473" s="123"/>
      <c r="EV473" s="123"/>
      <c r="FF473" s="123"/>
      <c r="FP473" s="123"/>
      <c r="FZ473" s="123"/>
      <c r="GJ473" s="123"/>
      <c r="GT473" s="123"/>
      <c r="HD473" s="123"/>
      <c r="HN473" s="123"/>
      <c r="HX473" s="123"/>
    </row>
    <row xmlns:x14ac="http://schemas.microsoft.com/office/spreadsheetml/2009/9/ac" r="474" s="3" customFormat="true" x14ac:dyDescent="0.25">
      <c r="A474" s="386"/>
      <c r="B474" s="123"/>
      <c r="L474" s="123"/>
      <c r="V474" s="123"/>
      <c r="AF474" s="123"/>
      <c r="AP474" s="123"/>
      <c r="AZ474" s="123"/>
      <c r="BJ474" s="123"/>
      <c r="BT474" s="123"/>
      <c r="CD474" s="123"/>
      <c r="CN474" s="123"/>
      <c r="CX474" s="123"/>
      <c r="DH474" s="123"/>
      <c r="DR474" s="123"/>
      <c r="EB474" s="123"/>
      <c r="EL474" s="123"/>
      <c r="EV474" s="123"/>
      <c r="FF474" s="123"/>
      <c r="FP474" s="123"/>
      <c r="FZ474" s="123"/>
      <c r="GJ474" s="123"/>
      <c r="GT474" s="123"/>
      <c r="HD474" s="123"/>
      <c r="HN474" s="123"/>
      <c r="HX474" s="123"/>
    </row>
    <row xmlns:x14ac="http://schemas.microsoft.com/office/spreadsheetml/2009/9/ac" r="475" s="3" customFormat="true" x14ac:dyDescent="0.25">
      <c r="A475" s="386"/>
      <c r="B475" s="123"/>
      <c r="L475" s="123"/>
      <c r="V475" s="123"/>
      <c r="AF475" s="123"/>
      <c r="AP475" s="123"/>
      <c r="AZ475" s="123"/>
      <c r="BJ475" s="123"/>
      <c r="BT475" s="123"/>
      <c r="CD475" s="123"/>
      <c r="CN475" s="123"/>
      <c r="CX475" s="123"/>
      <c r="DH475" s="123"/>
      <c r="DR475" s="123"/>
      <c r="EB475" s="123"/>
      <c r="EL475" s="123"/>
      <c r="EV475" s="123"/>
      <c r="FF475" s="123"/>
      <c r="FP475" s="123"/>
      <c r="FZ475" s="123"/>
      <c r="GJ475" s="123"/>
      <c r="GT475" s="123"/>
      <c r="HD475" s="123"/>
      <c r="HN475" s="123"/>
      <c r="HX475" s="123"/>
    </row>
    <row xmlns:x14ac="http://schemas.microsoft.com/office/spreadsheetml/2009/9/ac" r="476" s="3" customFormat="true" x14ac:dyDescent="0.25">
      <c r="A476" s="386"/>
      <c r="B476" s="123"/>
      <c r="L476" s="123"/>
      <c r="V476" s="123"/>
      <c r="AF476" s="123"/>
      <c r="AP476" s="123"/>
      <c r="AZ476" s="123"/>
      <c r="BJ476" s="123"/>
      <c r="BT476" s="123"/>
      <c r="CD476" s="123"/>
      <c r="CN476" s="123"/>
      <c r="CX476" s="123"/>
      <c r="DH476" s="123"/>
      <c r="DR476" s="123"/>
      <c r="EB476" s="123"/>
      <c r="EL476" s="123"/>
      <c r="EV476" s="123"/>
      <c r="FF476" s="123"/>
      <c r="FP476" s="123"/>
      <c r="FZ476" s="123"/>
      <c r="GJ476" s="123"/>
      <c r="GT476" s="123"/>
      <c r="HD476" s="123"/>
      <c r="HN476" s="123"/>
      <c r="HX476" s="123"/>
    </row>
    <row xmlns:x14ac="http://schemas.microsoft.com/office/spreadsheetml/2009/9/ac" r="477" s="3" customFormat="true" x14ac:dyDescent="0.25">
      <c r="A477" s="386"/>
      <c r="B477" s="123"/>
      <c r="L477" s="123"/>
      <c r="V477" s="123"/>
      <c r="AF477" s="123"/>
      <c r="AP477" s="123"/>
      <c r="AZ477" s="123"/>
      <c r="BJ477" s="123"/>
      <c r="BT477" s="123"/>
      <c r="CD477" s="123"/>
      <c r="CN477" s="123"/>
      <c r="CX477" s="123"/>
      <c r="DH477" s="123"/>
      <c r="DR477" s="123"/>
      <c r="EB477" s="123"/>
      <c r="EL477" s="123"/>
      <c r="EV477" s="123"/>
      <c r="FF477" s="123"/>
      <c r="FP477" s="123"/>
      <c r="FZ477" s="123"/>
      <c r="GJ477" s="123"/>
      <c r="GT477" s="123"/>
      <c r="HD477" s="123"/>
      <c r="HN477" s="123"/>
      <c r="HX477" s="123"/>
    </row>
    <row xmlns:x14ac="http://schemas.microsoft.com/office/spreadsheetml/2009/9/ac" r="478" s="3" customFormat="true" x14ac:dyDescent="0.25">
      <c r="A478" s="386"/>
      <c r="B478" s="123"/>
      <c r="L478" s="123"/>
      <c r="V478" s="123"/>
      <c r="AF478" s="123"/>
      <c r="AP478" s="123"/>
      <c r="AZ478" s="123"/>
      <c r="BJ478" s="123"/>
      <c r="BT478" s="123"/>
      <c r="CD478" s="123"/>
      <c r="CN478" s="123"/>
      <c r="CX478" s="123"/>
      <c r="DH478" s="123"/>
      <c r="DR478" s="123"/>
      <c r="EB478" s="123"/>
      <c r="EL478" s="123"/>
      <c r="EV478" s="123"/>
      <c r="FF478" s="123"/>
      <c r="FP478" s="123"/>
      <c r="FZ478" s="123"/>
      <c r="GJ478" s="123"/>
      <c r="GT478" s="123"/>
      <c r="HD478" s="123"/>
      <c r="HN478" s="123"/>
      <c r="HX478" s="123"/>
    </row>
    <row xmlns:x14ac="http://schemas.microsoft.com/office/spreadsheetml/2009/9/ac" r="479" s="3" customFormat="true" x14ac:dyDescent="0.25">
      <c r="A479" s="386"/>
      <c r="B479" s="123"/>
      <c r="L479" s="123"/>
      <c r="V479" s="123"/>
      <c r="AF479" s="123"/>
      <c r="AP479" s="123"/>
      <c r="AZ479" s="123"/>
      <c r="BJ479" s="123"/>
      <c r="BT479" s="123"/>
      <c r="CD479" s="123"/>
      <c r="CN479" s="123"/>
      <c r="CX479" s="123"/>
      <c r="DH479" s="123"/>
      <c r="DR479" s="123"/>
      <c r="EB479" s="123"/>
      <c r="EL479" s="123"/>
      <c r="EV479" s="123"/>
      <c r="FF479" s="123"/>
      <c r="FP479" s="123"/>
      <c r="FZ479" s="123"/>
      <c r="GJ479" s="123"/>
      <c r="GT479" s="123"/>
      <c r="HD479" s="123"/>
      <c r="HN479" s="123"/>
      <c r="HX479" s="123"/>
    </row>
    <row xmlns:x14ac="http://schemas.microsoft.com/office/spreadsheetml/2009/9/ac" r="480" s="3" customFormat="true" x14ac:dyDescent="0.25">
      <c r="A480" s="386"/>
      <c r="B480" s="123"/>
      <c r="L480" s="123"/>
      <c r="V480" s="123"/>
      <c r="AF480" s="123"/>
      <c r="AP480" s="123"/>
      <c r="AZ480" s="123"/>
      <c r="BJ480" s="123"/>
      <c r="BT480" s="123"/>
      <c r="CD480" s="123"/>
      <c r="CN480" s="123"/>
      <c r="CX480" s="123"/>
      <c r="DH480" s="123"/>
      <c r="DR480" s="123"/>
      <c r="EB480" s="123"/>
      <c r="EL480" s="123"/>
      <c r="EV480" s="123"/>
      <c r="FF480" s="123"/>
      <c r="FP480" s="123"/>
      <c r="FZ480" s="123"/>
      <c r="GJ480" s="123"/>
      <c r="GT480" s="123"/>
      <c r="HD480" s="123"/>
      <c r="HN480" s="123"/>
      <c r="HX480" s="123"/>
    </row>
    <row xmlns:x14ac="http://schemas.microsoft.com/office/spreadsheetml/2009/9/ac" r="481" s="3" customFormat="true" x14ac:dyDescent="0.25">
      <c r="A481" s="386"/>
      <c r="B481" s="123"/>
      <c r="L481" s="123"/>
      <c r="V481" s="123"/>
      <c r="AF481" s="123"/>
      <c r="AP481" s="123"/>
      <c r="AZ481" s="123"/>
      <c r="BJ481" s="123"/>
      <c r="BT481" s="123"/>
      <c r="CD481" s="123"/>
      <c r="CN481" s="123"/>
      <c r="CX481" s="123"/>
      <c r="DH481" s="123"/>
      <c r="DR481" s="123"/>
      <c r="EB481" s="123"/>
      <c r="EL481" s="123"/>
      <c r="EV481" s="123"/>
      <c r="FF481" s="123"/>
      <c r="FP481" s="123"/>
      <c r="FZ481" s="123"/>
      <c r="GJ481" s="123"/>
      <c r="GT481" s="123"/>
      <c r="HD481" s="123"/>
      <c r="HN481" s="123"/>
      <c r="HX481" s="123"/>
    </row>
    <row xmlns:x14ac="http://schemas.microsoft.com/office/spreadsheetml/2009/9/ac" r="482" s="3" customFormat="true" x14ac:dyDescent="0.25">
      <c r="A482" s="386"/>
      <c r="B482" s="123"/>
      <c r="L482" s="123"/>
      <c r="V482" s="123"/>
      <c r="AF482" s="123"/>
      <c r="AP482" s="123"/>
      <c r="AZ482" s="123"/>
      <c r="BJ482" s="123"/>
      <c r="BT482" s="123"/>
      <c r="CD482" s="123"/>
      <c r="CN482" s="123"/>
      <c r="CX482" s="123"/>
      <c r="DH482" s="123"/>
      <c r="DR482" s="123"/>
      <c r="EB482" s="123"/>
      <c r="EL482" s="123"/>
      <c r="EV482" s="123"/>
      <c r="FF482" s="123"/>
      <c r="FP482" s="123"/>
      <c r="FZ482" s="123"/>
      <c r="GJ482" s="123"/>
      <c r="GT482" s="123"/>
      <c r="HD482" s="123"/>
      <c r="HN482" s="123"/>
      <c r="HX482" s="123"/>
    </row>
    <row xmlns:x14ac="http://schemas.microsoft.com/office/spreadsheetml/2009/9/ac" r="483" s="3" customFormat="true" x14ac:dyDescent="0.25">
      <c r="A483" s="386"/>
      <c r="B483" s="123"/>
      <c r="L483" s="123"/>
      <c r="V483" s="123"/>
      <c r="AF483" s="123"/>
      <c r="AP483" s="123"/>
      <c r="AZ483" s="123"/>
      <c r="BJ483" s="123"/>
      <c r="BT483" s="123"/>
      <c r="CD483" s="123"/>
      <c r="CN483" s="123"/>
      <c r="CX483" s="123"/>
      <c r="DH483" s="123"/>
      <c r="DR483" s="123"/>
      <c r="EB483" s="123"/>
      <c r="EL483" s="123"/>
      <c r="EV483" s="123"/>
      <c r="FF483" s="123"/>
      <c r="FP483" s="123"/>
      <c r="FZ483" s="123"/>
      <c r="GJ483" s="123"/>
      <c r="GT483" s="123"/>
      <c r="HD483" s="123"/>
      <c r="HN483" s="123"/>
      <c r="HX483" s="123"/>
    </row>
    <row xmlns:x14ac="http://schemas.microsoft.com/office/spreadsheetml/2009/9/ac" r="484" s="3" customFormat="true" x14ac:dyDescent="0.25">
      <c r="A484" s="386"/>
      <c r="B484" s="123"/>
      <c r="L484" s="123"/>
      <c r="V484" s="123"/>
      <c r="AF484" s="123"/>
      <c r="AP484" s="123"/>
      <c r="AZ484" s="123"/>
      <c r="BJ484" s="123"/>
      <c r="BT484" s="123"/>
      <c r="CD484" s="123"/>
      <c r="CN484" s="123"/>
      <c r="CX484" s="123"/>
      <c r="DH484" s="123"/>
      <c r="DR484" s="123"/>
      <c r="EB484" s="123"/>
      <c r="EL484" s="123"/>
      <c r="EV484" s="123"/>
      <c r="FF484" s="123"/>
      <c r="FP484" s="123"/>
      <c r="FZ484" s="123"/>
      <c r="GJ484" s="123"/>
      <c r="GT484" s="123"/>
      <c r="HD484" s="123"/>
      <c r="HN484" s="123"/>
      <c r="HX484" s="123"/>
    </row>
    <row xmlns:x14ac="http://schemas.microsoft.com/office/spreadsheetml/2009/9/ac" r="485" s="3" customFormat="true" x14ac:dyDescent="0.25">
      <c r="A485" s="386"/>
      <c r="B485" s="123"/>
      <c r="L485" s="123"/>
      <c r="V485" s="123"/>
      <c r="AF485" s="123"/>
      <c r="AP485" s="123"/>
      <c r="AZ485" s="123"/>
      <c r="BJ485" s="123"/>
      <c r="BT485" s="123"/>
      <c r="CD485" s="123"/>
      <c r="CN485" s="123"/>
      <c r="CX485" s="123"/>
      <c r="DH485" s="123"/>
      <c r="DR485" s="123"/>
      <c r="EB485" s="123"/>
      <c r="EL485" s="123"/>
      <c r="EV485" s="123"/>
      <c r="FF485" s="123"/>
      <c r="FP485" s="123"/>
      <c r="FZ485" s="123"/>
      <c r="GJ485" s="123"/>
      <c r="GT485" s="123"/>
      <c r="HD485" s="123"/>
      <c r="HN485" s="123"/>
      <c r="HX485" s="123"/>
    </row>
    <row xmlns:x14ac="http://schemas.microsoft.com/office/spreadsheetml/2009/9/ac" r="486" s="3" customFormat="true" x14ac:dyDescent="0.25">
      <c r="A486" s="386"/>
      <c r="B486" s="123"/>
      <c r="L486" s="123"/>
      <c r="V486" s="123"/>
      <c r="AF486" s="123"/>
      <c r="AP486" s="123"/>
      <c r="AZ486" s="123"/>
      <c r="BJ486" s="123"/>
      <c r="BT486" s="123"/>
      <c r="CD486" s="123"/>
      <c r="CN486" s="123"/>
      <c r="CX486" s="123"/>
      <c r="DH486" s="123"/>
      <c r="DR486" s="123"/>
      <c r="EB486" s="123"/>
      <c r="EL486" s="123"/>
      <c r="EV486" s="123"/>
      <c r="FF486" s="123"/>
      <c r="FP486" s="123"/>
      <c r="FZ486" s="123"/>
      <c r="GJ486" s="123"/>
      <c r="GT486" s="123"/>
      <c r="HD486" s="123"/>
      <c r="HN486" s="123"/>
      <c r="HX486" s="123"/>
    </row>
    <row xmlns:x14ac="http://schemas.microsoft.com/office/spreadsheetml/2009/9/ac" r="487" s="3" customFormat="true" x14ac:dyDescent="0.25">
      <c r="A487" s="386"/>
      <c r="B487" s="123"/>
      <c r="L487" s="123"/>
      <c r="V487" s="123"/>
      <c r="AF487" s="123"/>
      <c r="AP487" s="123"/>
      <c r="AZ487" s="123"/>
      <c r="BJ487" s="123"/>
      <c r="BT487" s="123"/>
      <c r="CD487" s="123"/>
      <c r="CN487" s="123"/>
      <c r="CX487" s="123"/>
      <c r="DH487" s="123"/>
      <c r="DR487" s="123"/>
      <c r="EB487" s="123"/>
      <c r="EL487" s="123"/>
      <c r="EV487" s="123"/>
      <c r="FF487" s="123"/>
      <c r="FP487" s="123"/>
      <c r="FZ487" s="123"/>
      <c r="GJ487" s="123"/>
      <c r="GT487" s="123"/>
      <c r="HD487" s="123"/>
      <c r="HN487" s="123"/>
      <c r="HX487" s="123"/>
    </row>
    <row xmlns:x14ac="http://schemas.microsoft.com/office/spreadsheetml/2009/9/ac" r="488" s="3" customFormat="true" x14ac:dyDescent="0.25">
      <c r="A488" s="386"/>
      <c r="B488" s="123"/>
      <c r="L488" s="123"/>
      <c r="V488" s="123"/>
      <c r="AF488" s="123"/>
      <c r="AP488" s="123"/>
      <c r="AZ488" s="123"/>
      <c r="BJ488" s="123"/>
      <c r="BT488" s="123"/>
      <c r="CD488" s="123"/>
      <c r="CN488" s="123"/>
      <c r="CX488" s="123"/>
      <c r="DH488" s="123"/>
      <c r="DR488" s="123"/>
      <c r="EB488" s="123"/>
      <c r="EL488" s="123"/>
      <c r="EV488" s="123"/>
      <c r="FF488" s="123"/>
      <c r="FP488" s="123"/>
      <c r="FZ488" s="123"/>
      <c r="GJ488" s="123"/>
      <c r="GT488" s="123"/>
      <c r="HD488" s="123"/>
      <c r="HN488" s="123"/>
      <c r="HX488" s="123"/>
    </row>
    <row xmlns:x14ac="http://schemas.microsoft.com/office/spreadsheetml/2009/9/ac" r="489" s="3" customFormat="true" x14ac:dyDescent="0.25">
      <c r="A489" s="386"/>
      <c r="B489" s="123"/>
      <c r="L489" s="123"/>
      <c r="V489" s="123"/>
      <c r="AF489" s="123"/>
      <c r="AP489" s="123"/>
      <c r="AZ489" s="123"/>
      <c r="BJ489" s="123"/>
      <c r="BT489" s="123"/>
      <c r="CD489" s="123"/>
      <c r="CN489" s="123"/>
      <c r="CX489" s="123"/>
      <c r="DH489" s="123"/>
      <c r="DR489" s="123"/>
      <c r="EB489" s="123"/>
      <c r="EL489" s="123"/>
      <c r="EV489" s="123"/>
      <c r="FF489" s="123"/>
      <c r="FP489" s="123"/>
      <c r="FZ489" s="123"/>
      <c r="GJ489" s="123"/>
      <c r="GT489" s="123"/>
      <c r="HD489" s="123"/>
      <c r="HN489" s="123"/>
      <c r="HX489" s="123"/>
    </row>
    <row xmlns:x14ac="http://schemas.microsoft.com/office/spreadsheetml/2009/9/ac" r="490" s="3" customFormat="true" x14ac:dyDescent="0.25">
      <c r="A490" s="386"/>
      <c r="B490" s="123"/>
      <c r="L490" s="123"/>
      <c r="V490" s="123"/>
      <c r="AF490" s="123"/>
      <c r="AP490" s="123"/>
      <c r="AZ490" s="123"/>
      <c r="BJ490" s="123"/>
      <c r="BT490" s="123"/>
      <c r="CD490" s="123"/>
      <c r="CN490" s="123"/>
      <c r="CX490" s="123"/>
      <c r="DH490" s="123"/>
      <c r="DR490" s="123"/>
      <c r="EB490" s="123"/>
      <c r="EL490" s="123"/>
      <c r="EV490" s="123"/>
      <c r="FF490" s="123"/>
      <c r="FP490" s="123"/>
      <c r="FZ490" s="123"/>
      <c r="GJ490" s="123"/>
      <c r="GT490" s="123"/>
      <c r="HD490" s="123"/>
      <c r="HN490" s="123"/>
      <c r="HX490" s="123"/>
    </row>
    <row xmlns:x14ac="http://schemas.microsoft.com/office/spreadsheetml/2009/9/ac" r="491" s="3" customFormat="true" x14ac:dyDescent="0.25">
      <c r="A491" s="386"/>
      <c r="B491" s="123"/>
      <c r="L491" s="123"/>
      <c r="V491" s="123"/>
      <c r="AF491" s="123"/>
      <c r="AP491" s="123"/>
      <c r="AZ491" s="123"/>
      <c r="BJ491" s="123"/>
      <c r="BT491" s="123"/>
      <c r="CD491" s="123"/>
      <c r="CN491" s="123"/>
      <c r="CX491" s="123"/>
      <c r="DH491" s="123"/>
      <c r="DR491" s="123"/>
      <c r="EB491" s="123"/>
      <c r="EL491" s="123"/>
      <c r="EV491" s="123"/>
      <c r="FF491" s="123"/>
      <c r="FP491" s="123"/>
      <c r="FZ491" s="123"/>
      <c r="GJ491" s="123"/>
      <c r="GT491" s="123"/>
      <c r="HD491" s="123"/>
      <c r="HN491" s="123"/>
      <c r="HX491" s="123"/>
    </row>
    <row xmlns:x14ac="http://schemas.microsoft.com/office/spreadsheetml/2009/9/ac" r="492" s="3" customFormat="true" x14ac:dyDescent="0.25">
      <c r="A492" s="386"/>
      <c r="B492" s="123"/>
      <c r="L492" s="123"/>
      <c r="V492" s="123"/>
      <c r="AF492" s="123"/>
      <c r="AP492" s="123"/>
      <c r="AZ492" s="123"/>
      <c r="BJ492" s="123"/>
      <c r="BT492" s="123"/>
      <c r="CD492" s="123"/>
      <c r="CN492" s="123"/>
      <c r="CX492" s="123"/>
      <c r="DH492" s="123"/>
      <c r="DR492" s="123"/>
      <c r="EB492" s="123"/>
      <c r="EL492" s="123"/>
      <c r="EV492" s="123"/>
      <c r="FF492" s="123"/>
      <c r="FP492" s="123"/>
      <c r="FZ492" s="123"/>
      <c r="GJ492" s="123"/>
      <c r="GT492" s="123"/>
      <c r="HD492" s="123"/>
      <c r="HN492" s="123"/>
      <c r="HX492" s="123"/>
    </row>
    <row xmlns:x14ac="http://schemas.microsoft.com/office/spreadsheetml/2009/9/ac" r="493" s="3" customFormat="true" x14ac:dyDescent="0.25">
      <c r="A493" s="386"/>
      <c r="B493" s="123"/>
      <c r="L493" s="123"/>
      <c r="V493" s="123"/>
      <c r="AF493" s="123"/>
      <c r="AP493" s="123"/>
      <c r="AZ493" s="123"/>
      <c r="BJ493" s="123"/>
      <c r="BT493" s="123"/>
      <c r="CD493" s="123"/>
      <c r="CN493" s="123"/>
      <c r="CX493" s="123"/>
      <c r="DH493" s="123"/>
      <c r="DR493" s="123"/>
      <c r="EB493" s="123"/>
      <c r="EL493" s="123"/>
      <c r="EV493" s="123"/>
      <c r="FF493" s="123"/>
      <c r="FP493" s="123"/>
      <c r="FZ493" s="123"/>
      <c r="GJ493" s="123"/>
      <c r="GT493" s="123"/>
      <c r="HD493" s="123"/>
      <c r="HN493" s="123"/>
      <c r="HX493" s="123"/>
    </row>
    <row xmlns:x14ac="http://schemas.microsoft.com/office/spreadsheetml/2009/9/ac" r="494" s="3" customFormat="true" x14ac:dyDescent="0.25">
      <c r="A494" s="386"/>
      <c r="B494" s="123"/>
      <c r="L494" s="123"/>
      <c r="V494" s="123"/>
      <c r="AF494" s="123"/>
      <c r="AP494" s="123"/>
      <c r="AZ494" s="123"/>
      <c r="BJ494" s="123"/>
      <c r="BT494" s="123"/>
      <c r="CD494" s="123"/>
      <c r="CN494" s="123"/>
      <c r="CX494" s="123"/>
      <c r="DH494" s="123"/>
      <c r="DR494" s="123"/>
      <c r="EB494" s="123"/>
      <c r="EL494" s="123"/>
      <c r="EV494" s="123"/>
      <c r="FF494" s="123"/>
      <c r="FP494" s="123"/>
      <c r="FZ494" s="123"/>
      <c r="GJ494" s="123"/>
      <c r="GT494" s="123"/>
      <c r="HD494" s="123"/>
      <c r="HN494" s="123"/>
      <c r="HX494" s="123"/>
    </row>
    <row xmlns:x14ac="http://schemas.microsoft.com/office/spreadsheetml/2009/9/ac" r="495" s="3" customFormat="true" x14ac:dyDescent="0.25">
      <c r="A495" s="386"/>
      <c r="B495" s="123"/>
      <c r="L495" s="123"/>
      <c r="V495" s="123"/>
      <c r="AF495" s="123"/>
      <c r="AP495" s="123"/>
      <c r="AZ495" s="123"/>
      <c r="BJ495" s="123"/>
      <c r="BT495" s="123"/>
      <c r="CD495" s="123"/>
      <c r="CN495" s="123"/>
      <c r="CX495" s="123"/>
      <c r="DH495" s="123"/>
      <c r="DR495" s="123"/>
      <c r="EB495" s="123"/>
      <c r="EL495" s="123"/>
      <c r="EV495" s="123"/>
      <c r="FF495" s="123"/>
      <c r="FP495" s="123"/>
      <c r="FZ495" s="123"/>
      <c r="GJ495" s="123"/>
      <c r="GT495" s="123"/>
      <c r="HD495" s="123"/>
      <c r="HN495" s="123"/>
      <c r="HX495" s="123"/>
    </row>
    <row xmlns:x14ac="http://schemas.microsoft.com/office/spreadsheetml/2009/9/ac" r="496" s="3" customFormat="true" x14ac:dyDescent="0.25">
      <c r="A496" s="386"/>
      <c r="B496" s="123"/>
      <c r="L496" s="123"/>
      <c r="V496" s="123"/>
      <c r="AF496" s="123"/>
      <c r="AP496" s="123"/>
      <c r="AZ496" s="123"/>
      <c r="BJ496" s="123"/>
      <c r="BT496" s="123"/>
      <c r="CD496" s="123"/>
      <c r="CN496" s="123"/>
      <c r="CX496" s="123"/>
      <c r="DH496" s="123"/>
      <c r="DR496" s="123"/>
      <c r="EB496" s="123"/>
      <c r="EL496" s="123"/>
      <c r="EV496" s="123"/>
      <c r="FF496" s="123"/>
      <c r="FP496" s="123"/>
      <c r="FZ496" s="123"/>
      <c r="GJ496" s="123"/>
      <c r="GT496" s="123"/>
      <c r="HD496" s="123"/>
      <c r="HN496" s="123"/>
      <c r="HX496" s="123"/>
    </row>
    <row xmlns:x14ac="http://schemas.microsoft.com/office/spreadsheetml/2009/9/ac" r="497" s="3" customFormat="true" x14ac:dyDescent="0.25">
      <c r="A497" s="386"/>
      <c r="B497" s="123"/>
      <c r="L497" s="123"/>
      <c r="V497" s="123"/>
      <c r="AF497" s="123"/>
      <c r="AP497" s="123"/>
      <c r="AZ497" s="123"/>
      <c r="BJ497" s="123"/>
      <c r="BT497" s="123"/>
      <c r="CD497" s="123"/>
      <c r="CN497" s="123"/>
      <c r="CX497" s="123"/>
      <c r="DH497" s="123"/>
      <c r="DR497" s="123"/>
      <c r="EB497" s="123"/>
      <c r="EL497" s="123"/>
      <c r="EV497" s="123"/>
      <c r="FF497" s="123"/>
      <c r="FP497" s="123"/>
      <c r="FZ497" s="123"/>
      <c r="GJ497" s="123"/>
      <c r="GT497" s="123"/>
      <c r="HD497" s="123"/>
      <c r="HN497" s="123"/>
      <c r="HX497" s="123"/>
    </row>
    <row xmlns:x14ac="http://schemas.microsoft.com/office/spreadsheetml/2009/9/ac" r="498" s="3" customFormat="true" x14ac:dyDescent="0.25">
      <c r="A498" s="386"/>
      <c r="B498" s="123"/>
      <c r="L498" s="123"/>
      <c r="V498" s="123"/>
      <c r="AF498" s="123"/>
      <c r="AP498" s="123"/>
      <c r="AZ498" s="123"/>
      <c r="BJ498" s="123"/>
      <c r="BT498" s="123"/>
      <c r="CD498" s="123"/>
      <c r="CN498" s="123"/>
      <c r="CX498" s="123"/>
      <c r="DH498" s="123"/>
      <c r="DR498" s="123"/>
      <c r="EB498" s="123"/>
      <c r="EL498" s="123"/>
      <c r="EV498" s="123"/>
      <c r="FF498" s="123"/>
      <c r="FP498" s="123"/>
      <c r="FZ498" s="123"/>
      <c r="GJ498" s="123"/>
      <c r="GT498" s="123"/>
      <c r="HD498" s="123"/>
      <c r="HN498" s="123"/>
      <c r="HX498" s="123"/>
    </row>
    <row xmlns:x14ac="http://schemas.microsoft.com/office/spreadsheetml/2009/9/ac" r="499" s="3" customFormat="true" x14ac:dyDescent="0.25">
      <c r="A499" s="386"/>
      <c r="B499" s="123"/>
      <c r="L499" s="123"/>
      <c r="V499" s="123"/>
      <c r="AF499" s="123"/>
      <c r="AP499" s="123"/>
      <c r="AZ499" s="123"/>
      <c r="BJ499" s="123"/>
      <c r="BT499" s="123"/>
      <c r="CD499" s="123"/>
      <c r="CN499" s="123"/>
      <c r="CX499" s="123"/>
      <c r="DH499" s="123"/>
      <c r="DR499" s="123"/>
      <c r="EB499" s="123"/>
      <c r="EL499" s="123"/>
      <c r="EV499" s="123"/>
      <c r="FF499" s="123"/>
      <c r="FP499" s="123"/>
      <c r="FZ499" s="123"/>
      <c r="GJ499" s="123"/>
      <c r="GT499" s="123"/>
      <c r="HD499" s="123"/>
      <c r="HN499" s="123"/>
      <c r="HX499" s="123"/>
    </row>
    <row xmlns:x14ac="http://schemas.microsoft.com/office/spreadsheetml/2009/9/ac" r="500" s="3" customFormat="true" x14ac:dyDescent="0.25">
      <c r="A500" s="386"/>
      <c r="B500" s="123"/>
      <c r="L500" s="123"/>
      <c r="V500" s="123"/>
      <c r="AF500" s="123"/>
      <c r="AP500" s="123"/>
      <c r="AZ500" s="123"/>
      <c r="BJ500" s="123"/>
      <c r="BT500" s="123"/>
      <c r="CD500" s="123"/>
      <c r="CN500" s="123"/>
      <c r="CX500" s="123"/>
      <c r="DH500" s="123"/>
      <c r="DR500" s="123"/>
      <c r="EB500" s="123"/>
      <c r="EL500" s="123"/>
      <c r="EV500" s="123"/>
      <c r="FF500" s="123"/>
      <c r="FP500" s="123"/>
      <c r="FZ500" s="123"/>
      <c r="GJ500" s="123"/>
      <c r="GT500" s="123"/>
      <c r="HD500" s="123"/>
      <c r="HN500" s="123"/>
      <c r="HX500" s="123"/>
    </row>
    <row xmlns:x14ac="http://schemas.microsoft.com/office/spreadsheetml/2009/9/ac" r="501" s="3" customFormat="true" x14ac:dyDescent="0.25">
      <c r="A501" s="386"/>
      <c r="B501" s="123"/>
      <c r="L501" s="123"/>
      <c r="V501" s="123"/>
      <c r="AF501" s="123"/>
      <c r="AP501" s="123"/>
      <c r="AZ501" s="123"/>
      <c r="BJ501" s="123"/>
      <c r="BT501" s="123"/>
      <c r="CD501" s="123"/>
      <c r="CN501" s="123"/>
      <c r="CX501" s="123"/>
      <c r="DH501" s="123"/>
      <c r="DR501" s="123"/>
      <c r="EB501" s="123"/>
      <c r="EL501" s="123"/>
      <c r="EV501" s="123"/>
      <c r="FF501" s="123"/>
      <c r="FP501" s="123"/>
      <c r="FZ501" s="123"/>
      <c r="GJ501" s="123"/>
      <c r="GT501" s="123"/>
      <c r="HD501" s="123"/>
      <c r="HN501" s="123"/>
      <c r="HX501" s="123"/>
    </row>
    <row xmlns:x14ac="http://schemas.microsoft.com/office/spreadsheetml/2009/9/ac" r="502" s="3" customFormat="true" x14ac:dyDescent="0.25">
      <c r="A502" s="386"/>
      <c r="B502" s="123"/>
      <c r="L502" s="123"/>
      <c r="V502" s="123"/>
      <c r="AF502" s="123"/>
      <c r="AP502" s="123"/>
      <c r="AZ502" s="123"/>
      <c r="BJ502" s="123"/>
      <c r="BT502" s="123"/>
      <c r="CD502" s="123"/>
      <c r="CN502" s="123"/>
      <c r="CX502" s="123"/>
      <c r="DH502" s="123"/>
      <c r="DR502" s="123"/>
      <c r="EB502" s="123"/>
      <c r="EL502" s="123"/>
      <c r="EV502" s="123"/>
      <c r="FF502" s="123"/>
      <c r="FP502" s="123"/>
      <c r="FZ502" s="123"/>
      <c r="GJ502" s="123"/>
      <c r="GT502" s="123"/>
      <c r="HD502" s="123"/>
      <c r="HN502" s="123"/>
      <c r="HX502" s="123"/>
    </row>
    <row xmlns:x14ac="http://schemas.microsoft.com/office/spreadsheetml/2009/9/ac" r="503" s="3" customFormat="true" x14ac:dyDescent="0.25">
      <c r="A503" s="386"/>
      <c r="B503" s="123"/>
      <c r="L503" s="123"/>
      <c r="V503" s="123"/>
      <c r="AF503" s="123"/>
      <c r="AP503" s="123"/>
      <c r="AZ503" s="123"/>
      <c r="BJ503" s="123"/>
      <c r="BT503" s="123"/>
      <c r="CD503" s="123"/>
      <c r="CN503" s="123"/>
      <c r="CX503" s="123"/>
      <c r="DH503" s="123"/>
      <c r="DR503" s="123"/>
      <c r="EB503" s="123"/>
      <c r="EL503" s="123"/>
      <c r="EV503" s="123"/>
      <c r="FF503" s="123"/>
      <c r="FP503" s="123"/>
      <c r="FZ503" s="123"/>
      <c r="GJ503" s="123"/>
      <c r="GT503" s="123"/>
      <c r="HD503" s="123"/>
      <c r="HN503" s="123"/>
      <c r="HX503" s="123"/>
    </row>
    <row xmlns:x14ac="http://schemas.microsoft.com/office/spreadsheetml/2009/9/ac" r="504" s="3" customFormat="true" x14ac:dyDescent="0.25">
      <c r="A504" s="386"/>
      <c r="B504" s="123"/>
      <c r="L504" s="123"/>
      <c r="V504" s="123"/>
      <c r="AF504" s="123"/>
      <c r="AP504" s="123"/>
      <c r="AZ504" s="123"/>
      <c r="BJ504" s="123"/>
      <c r="BT504" s="123"/>
      <c r="CD504" s="123"/>
      <c r="CN504" s="123"/>
      <c r="CX504" s="123"/>
      <c r="DH504" s="123"/>
      <c r="DR504" s="123"/>
      <c r="EB504" s="123"/>
      <c r="EL504" s="123"/>
      <c r="EV504" s="123"/>
      <c r="FF504" s="123"/>
      <c r="FP504" s="123"/>
      <c r="FZ504" s="123"/>
      <c r="GJ504" s="123"/>
      <c r="GT504" s="123"/>
      <c r="HD504" s="123"/>
      <c r="HN504" s="123"/>
      <c r="HX504" s="123"/>
    </row>
    <row xmlns:x14ac="http://schemas.microsoft.com/office/spreadsheetml/2009/9/ac" r="505" s="3" customFormat="true" x14ac:dyDescent="0.25">
      <c r="A505" s="386"/>
      <c r="B505" s="123"/>
      <c r="L505" s="123"/>
      <c r="V505" s="123"/>
      <c r="AF505" s="123"/>
      <c r="AP505" s="123"/>
      <c r="AZ505" s="123"/>
      <c r="BJ505" s="123"/>
      <c r="BT505" s="123"/>
      <c r="CD505" s="123"/>
      <c r="CN505" s="123"/>
      <c r="CX505" s="123"/>
      <c r="DH505" s="123"/>
      <c r="DR505" s="123"/>
      <c r="EB505" s="123"/>
      <c r="EL505" s="123"/>
      <c r="EV505" s="123"/>
      <c r="FF505" s="123"/>
      <c r="FP505" s="123"/>
      <c r="FZ505" s="123"/>
      <c r="GJ505" s="123"/>
      <c r="GT505" s="123"/>
      <c r="HD505" s="123"/>
      <c r="HN505" s="123"/>
      <c r="HX505" s="123"/>
    </row>
    <row xmlns:x14ac="http://schemas.microsoft.com/office/spreadsheetml/2009/9/ac" r="506" s="3" customFormat="true" x14ac:dyDescent="0.25">
      <c r="A506" s="386"/>
      <c r="B506" s="123"/>
      <c r="L506" s="123"/>
      <c r="V506" s="123"/>
      <c r="AF506" s="123"/>
      <c r="AP506" s="123"/>
      <c r="AZ506" s="123"/>
      <c r="BJ506" s="123"/>
      <c r="BT506" s="123"/>
      <c r="CD506" s="123"/>
      <c r="CN506" s="123"/>
      <c r="CX506" s="123"/>
      <c r="DH506" s="123"/>
      <c r="DR506" s="123"/>
      <c r="EB506" s="123"/>
      <c r="EL506" s="123"/>
      <c r="EV506" s="123"/>
      <c r="FF506" s="123"/>
      <c r="FP506" s="123"/>
      <c r="FZ506" s="123"/>
      <c r="GJ506" s="123"/>
      <c r="GT506" s="123"/>
      <c r="HD506" s="123"/>
      <c r="HN506" s="123"/>
      <c r="HX506" s="123"/>
    </row>
    <row xmlns:x14ac="http://schemas.microsoft.com/office/spreadsheetml/2009/9/ac" r="507" s="3" customFormat="true" x14ac:dyDescent="0.25">
      <c r="A507" s="386"/>
      <c r="B507" s="123"/>
      <c r="L507" s="123"/>
      <c r="V507" s="123"/>
      <c r="AF507" s="123"/>
      <c r="AP507" s="123"/>
      <c r="AZ507" s="123"/>
      <c r="BJ507" s="123"/>
      <c r="BT507" s="123"/>
      <c r="CD507" s="123"/>
      <c r="CN507" s="123"/>
      <c r="CX507" s="123"/>
      <c r="DH507" s="123"/>
      <c r="DR507" s="123"/>
      <c r="EB507" s="123"/>
      <c r="EL507" s="123"/>
      <c r="EV507" s="123"/>
      <c r="FF507" s="123"/>
      <c r="FP507" s="123"/>
      <c r="FZ507" s="123"/>
      <c r="GJ507" s="123"/>
      <c r="GT507" s="123"/>
      <c r="HD507" s="123"/>
      <c r="HN507" s="123"/>
      <c r="HX507" s="123"/>
    </row>
    <row xmlns:x14ac="http://schemas.microsoft.com/office/spreadsheetml/2009/9/ac" r="508" s="3" customFormat="true" x14ac:dyDescent="0.25">
      <c r="A508" s="386"/>
      <c r="B508" s="123"/>
      <c r="L508" s="123"/>
      <c r="V508" s="123"/>
      <c r="AF508" s="123"/>
      <c r="AP508" s="123"/>
      <c r="AZ508" s="123"/>
      <c r="BJ508" s="123"/>
      <c r="BT508" s="123"/>
      <c r="CD508" s="123"/>
      <c r="CN508" s="123"/>
      <c r="CX508" s="123"/>
      <c r="DH508" s="123"/>
      <c r="DR508" s="123"/>
      <c r="EB508" s="123"/>
      <c r="EL508" s="123"/>
      <c r="EV508" s="123"/>
      <c r="FF508" s="123"/>
      <c r="FP508" s="123"/>
      <c r="FZ508" s="123"/>
      <c r="GJ508" s="123"/>
      <c r="GT508" s="123"/>
      <c r="HD508" s="123"/>
      <c r="HN508" s="123"/>
      <c r="HX508" s="123"/>
    </row>
    <row xmlns:x14ac="http://schemas.microsoft.com/office/spreadsheetml/2009/9/ac" r="509" s="3" customFormat="true" x14ac:dyDescent="0.25">
      <c r="A509" s="386"/>
      <c r="B509" s="123"/>
      <c r="L509" s="123"/>
      <c r="V509" s="123"/>
      <c r="AF509" s="123"/>
      <c r="AP509" s="123"/>
      <c r="AZ509" s="123"/>
      <c r="BJ509" s="123"/>
      <c r="BT509" s="123"/>
      <c r="CD509" s="123"/>
      <c r="CN509" s="123"/>
      <c r="CX509" s="123"/>
      <c r="DH509" s="123"/>
      <c r="DR509" s="123"/>
      <c r="EB509" s="123"/>
      <c r="EL509" s="123"/>
      <c r="EV509" s="123"/>
      <c r="FF509" s="123"/>
      <c r="FP509" s="123"/>
      <c r="FZ509" s="123"/>
      <c r="GJ509" s="123"/>
      <c r="GT509" s="123"/>
      <c r="HD509" s="123"/>
      <c r="HN509" s="123"/>
      <c r="HX509" s="123"/>
    </row>
    <row xmlns:x14ac="http://schemas.microsoft.com/office/spreadsheetml/2009/9/ac" r="510" s="3" customFormat="true" x14ac:dyDescent="0.25">
      <c r="A510" s="386"/>
      <c r="B510" s="123"/>
      <c r="L510" s="123"/>
      <c r="V510" s="123"/>
      <c r="AF510" s="123"/>
      <c r="AP510" s="123"/>
      <c r="AZ510" s="123"/>
      <c r="BJ510" s="123"/>
      <c r="BT510" s="123"/>
      <c r="CD510" s="123"/>
      <c r="CN510" s="123"/>
      <c r="CX510" s="123"/>
      <c r="DH510" s="123"/>
      <c r="DR510" s="123"/>
      <c r="EB510" s="123"/>
      <c r="EL510" s="123"/>
      <c r="EV510" s="123"/>
      <c r="FF510" s="123"/>
      <c r="FP510" s="123"/>
      <c r="FZ510" s="123"/>
      <c r="GJ510" s="123"/>
      <c r="GT510" s="123"/>
      <c r="HD510" s="123"/>
      <c r="HN510" s="123"/>
      <c r="HX510" s="123"/>
    </row>
    <row xmlns:x14ac="http://schemas.microsoft.com/office/spreadsheetml/2009/9/ac" r="511" s="3" customFormat="true" x14ac:dyDescent="0.25">
      <c r="A511" s="386"/>
      <c r="B511" s="123"/>
      <c r="L511" s="123"/>
      <c r="V511" s="123"/>
      <c r="AF511" s="123"/>
      <c r="AP511" s="123"/>
      <c r="AZ511" s="123"/>
      <c r="BJ511" s="123"/>
      <c r="BT511" s="123"/>
      <c r="CD511" s="123"/>
      <c r="CN511" s="123"/>
      <c r="CX511" s="123"/>
      <c r="DH511" s="123"/>
      <c r="DR511" s="123"/>
      <c r="EB511" s="123"/>
      <c r="EL511" s="123"/>
      <c r="EV511" s="123"/>
      <c r="FF511" s="123"/>
      <c r="FP511" s="123"/>
      <c r="FZ511" s="123"/>
      <c r="GJ511" s="123"/>
      <c r="GT511" s="123"/>
      <c r="HD511" s="123"/>
      <c r="HN511" s="123"/>
      <c r="HX511" s="123"/>
    </row>
    <row xmlns:x14ac="http://schemas.microsoft.com/office/spreadsheetml/2009/9/ac" r="512" s="3" customFormat="true" x14ac:dyDescent="0.25">
      <c r="A512" s="386"/>
      <c r="B512" s="123"/>
      <c r="L512" s="123"/>
      <c r="V512" s="123"/>
      <c r="AF512" s="123"/>
      <c r="AP512" s="123"/>
      <c r="AZ512" s="123"/>
      <c r="BJ512" s="123"/>
      <c r="BT512" s="123"/>
      <c r="CD512" s="123"/>
      <c r="CN512" s="123"/>
      <c r="CX512" s="123"/>
      <c r="DH512" s="123"/>
      <c r="DR512" s="123"/>
      <c r="EB512" s="123"/>
      <c r="EL512" s="123"/>
      <c r="EV512" s="123"/>
      <c r="FF512" s="123"/>
      <c r="FP512" s="123"/>
      <c r="FZ512" s="123"/>
      <c r="GJ512" s="123"/>
      <c r="GT512" s="123"/>
      <c r="HD512" s="123"/>
      <c r="HN512" s="123"/>
      <c r="HX512" s="123"/>
    </row>
    <row xmlns:x14ac="http://schemas.microsoft.com/office/spreadsheetml/2009/9/ac" r="513" s="3" customFormat="true" x14ac:dyDescent="0.25">
      <c r="A513" s="386"/>
      <c r="B513" s="123"/>
      <c r="L513" s="123"/>
      <c r="V513" s="123"/>
      <c r="AF513" s="123"/>
      <c r="AP513" s="123"/>
      <c r="AZ513" s="123"/>
      <c r="BJ513" s="123"/>
      <c r="BT513" s="123"/>
      <c r="CD513" s="123"/>
      <c r="CN513" s="123"/>
      <c r="CX513" s="123"/>
      <c r="DH513" s="123"/>
      <c r="DR513" s="123"/>
      <c r="EB513" s="123"/>
      <c r="EL513" s="123"/>
      <c r="EV513" s="123"/>
      <c r="FF513" s="123"/>
      <c r="FP513" s="123"/>
      <c r="FZ513" s="123"/>
      <c r="GJ513" s="123"/>
      <c r="GT513" s="123"/>
      <c r="HD513" s="123"/>
      <c r="HN513" s="123"/>
      <c r="HX513" s="123"/>
    </row>
    <row xmlns:x14ac="http://schemas.microsoft.com/office/spreadsheetml/2009/9/ac" r="514" s="3" customFormat="true" x14ac:dyDescent="0.25">
      <c r="A514" s="386"/>
      <c r="B514" s="123"/>
      <c r="L514" s="123"/>
      <c r="V514" s="123"/>
      <c r="AF514" s="123"/>
      <c r="AP514" s="123"/>
      <c r="AZ514" s="123"/>
      <c r="BJ514" s="123"/>
      <c r="BT514" s="123"/>
      <c r="CD514" s="123"/>
      <c r="CN514" s="123"/>
      <c r="CX514" s="123"/>
      <c r="DH514" s="123"/>
      <c r="DR514" s="123"/>
      <c r="EB514" s="123"/>
      <c r="EL514" s="123"/>
      <c r="EV514" s="123"/>
      <c r="FF514" s="123"/>
      <c r="FP514" s="123"/>
      <c r="FZ514" s="123"/>
      <c r="GJ514" s="123"/>
      <c r="GT514" s="123"/>
      <c r="HD514" s="123"/>
      <c r="HN514" s="123"/>
      <c r="HX514" s="123"/>
    </row>
    <row xmlns:x14ac="http://schemas.microsoft.com/office/spreadsheetml/2009/9/ac" r="515" s="3" customFormat="true" x14ac:dyDescent="0.25">
      <c r="A515" s="386"/>
      <c r="B515" s="123"/>
      <c r="L515" s="123"/>
      <c r="V515" s="123"/>
      <c r="AF515" s="123"/>
      <c r="AP515" s="123"/>
      <c r="AZ515" s="123"/>
      <c r="BJ515" s="123"/>
      <c r="BT515" s="123"/>
      <c r="CD515" s="123"/>
      <c r="CN515" s="123"/>
      <c r="CX515" s="123"/>
      <c r="DH515" s="123"/>
      <c r="DR515" s="123"/>
      <c r="EB515" s="123"/>
      <c r="EL515" s="123"/>
      <c r="EV515" s="123"/>
      <c r="FF515" s="123"/>
      <c r="FP515" s="123"/>
      <c r="FZ515" s="123"/>
      <c r="GJ515" s="123"/>
      <c r="GT515" s="123"/>
      <c r="HD515" s="123"/>
      <c r="HN515" s="123"/>
      <c r="HX515" s="123"/>
    </row>
    <row xmlns:x14ac="http://schemas.microsoft.com/office/spreadsheetml/2009/9/ac" r="516" s="3" customFormat="true" x14ac:dyDescent="0.25">
      <c r="A516" s="386"/>
      <c r="B516" s="123"/>
      <c r="L516" s="123"/>
      <c r="V516" s="123"/>
      <c r="AF516" s="123"/>
      <c r="AP516" s="123"/>
      <c r="AZ516" s="123"/>
      <c r="BJ516" s="123"/>
      <c r="BT516" s="123"/>
      <c r="CD516" s="123"/>
      <c r="CN516" s="123"/>
      <c r="CX516" s="123"/>
      <c r="DH516" s="123"/>
      <c r="DR516" s="123"/>
      <c r="EB516" s="123"/>
      <c r="EL516" s="123"/>
      <c r="EV516" s="123"/>
      <c r="FF516" s="123"/>
      <c r="FP516" s="123"/>
      <c r="FZ516" s="123"/>
      <c r="GJ516" s="123"/>
      <c r="GT516" s="123"/>
      <c r="HD516" s="123"/>
      <c r="HN516" s="123"/>
      <c r="HX516" s="123"/>
    </row>
    <row xmlns:x14ac="http://schemas.microsoft.com/office/spreadsheetml/2009/9/ac" r="517" s="3" customFormat="true" x14ac:dyDescent="0.25">
      <c r="A517" s="386"/>
      <c r="B517" s="123"/>
      <c r="L517" s="123"/>
      <c r="V517" s="123"/>
      <c r="AF517" s="123"/>
      <c r="AP517" s="123"/>
      <c r="AZ517" s="123"/>
      <c r="BJ517" s="123"/>
      <c r="BT517" s="123"/>
      <c r="CD517" s="123"/>
      <c r="CN517" s="123"/>
      <c r="CX517" s="123"/>
      <c r="DH517" s="123"/>
      <c r="DR517" s="123"/>
      <c r="EB517" s="123"/>
      <c r="EL517" s="123"/>
      <c r="EV517" s="123"/>
      <c r="FF517" s="123"/>
      <c r="FP517" s="123"/>
      <c r="FZ517" s="123"/>
      <c r="GJ517" s="123"/>
      <c r="GT517" s="123"/>
      <c r="HD517" s="123"/>
      <c r="HN517" s="123"/>
      <c r="HX517" s="123"/>
    </row>
    <row xmlns:x14ac="http://schemas.microsoft.com/office/spreadsheetml/2009/9/ac" r="518" s="3" customFormat="true" x14ac:dyDescent="0.25">
      <c r="A518" s="386"/>
      <c r="B518" s="123"/>
      <c r="L518" s="123"/>
      <c r="V518" s="123"/>
      <c r="AF518" s="123"/>
      <c r="AP518" s="123"/>
      <c r="AZ518" s="123"/>
      <c r="BJ518" s="123"/>
      <c r="BT518" s="123"/>
      <c r="CD518" s="123"/>
      <c r="CN518" s="123"/>
      <c r="CX518" s="123"/>
      <c r="DH518" s="123"/>
      <c r="DR518" s="123"/>
      <c r="EB518" s="123"/>
      <c r="EL518" s="123"/>
      <c r="EV518" s="123"/>
      <c r="FF518" s="123"/>
      <c r="FP518" s="123"/>
      <c r="FZ518" s="123"/>
      <c r="GJ518" s="123"/>
      <c r="GT518" s="123"/>
      <c r="HD518" s="123"/>
      <c r="HN518" s="123"/>
      <c r="HX518" s="123"/>
    </row>
    <row xmlns:x14ac="http://schemas.microsoft.com/office/spreadsheetml/2009/9/ac" r="519" s="3" customFormat="true" x14ac:dyDescent="0.25">
      <c r="A519" s="386"/>
      <c r="B519" s="123"/>
      <c r="L519" s="123"/>
      <c r="V519" s="123"/>
      <c r="AF519" s="123"/>
      <c r="AP519" s="123"/>
      <c r="AZ519" s="123"/>
      <c r="BJ519" s="123"/>
      <c r="BT519" s="123"/>
      <c r="CD519" s="123"/>
      <c r="CN519" s="123"/>
      <c r="CX519" s="123"/>
      <c r="DH519" s="123"/>
      <c r="DR519" s="123"/>
      <c r="EB519" s="123"/>
      <c r="EL519" s="123"/>
      <c r="EV519" s="123"/>
      <c r="FF519" s="123"/>
      <c r="FP519" s="123"/>
      <c r="FZ519" s="123"/>
      <c r="GJ519" s="123"/>
      <c r="GT519" s="123"/>
      <c r="HD519" s="123"/>
      <c r="HN519" s="123"/>
      <c r="HX519" s="123"/>
    </row>
    <row xmlns:x14ac="http://schemas.microsoft.com/office/spreadsheetml/2009/9/ac" r="520" s="3" customFormat="true" x14ac:dyDescent="0.25">
      <c r="A520" s="386"/>
      <c r="B520" s="123"/>
      <c r="L520" s="123"/>
      <c r="V520" s="123"/>
      <c r="AF520" s="123"/>
      <c r="AP520" s="123"/>
      <c r="AZ520" s="123"/>
      <c r="BJ520" s="123"/>
      <c r="BT520" s="123"/>
      <c r="CD520" s="123"/>
      <c r="CN520" s="123"/>
      <c r="CX520" s="123"/>
      <c r="DH520" s="123"/>
      <c r="DR520" s="123"/>
      <c r="EB520" s="123"/>
      <c r="EL520" s="123"/>
      <c r="EV520" s="123"/>
      <c r="FF520" s="123"/>
      <c r="FP520" s="123"/>
      <c r="FZ520" s="123"/>
      <c r="GJ520" s="123"/>
      <c r="GT520" s="123"/>
      <c r="HD520" s="123"/>
      <c r="HN520" s="123"/>
      <c r="HX520" s="123"/>
    </row>
    <row xmlns:x14ac="http://schemas.microsoft.com/office/spreadsheetml/2009/9/ac" r="521" s="3" customFormat="true" x14ac:dyDescent="0.25">
      <c r="A521" s="386"/>
      <c r="B521" s="123"/>
      <c r="L521" s="123"/>
      <c r="V521" s="123"/>
      <c r="AF521" s="123"/>
      <c r="AP521" s="123"/>
      <c r="AZ521" s="123"/>
      <c r="BJ521" s="123"/>
      <c r="BT521" s="123"/>
      <c r="CD521" s="123"/>
      <c r="CN521" s="123"/>
      <c r="CX521" s="123"/>
      <c r="DH521" s="123"/>
      <c r="DR521" s="123"/>
      <c r="EB521" s="123"/>
      <c r="EL521" s="123"/>
      <c r="EV521" s="123"/>
      <c r="FF521" s="123"/>
      <c r="FP521" s="123"/>
      <c r="FZ521" s="123"/>
      <c r="GJ521" s="123"/>
      <c r="GT521" s="123"/>
      <c r="HD521" s="123"/>
      <c r="HN521" s="123"/>
      <c r="HX521" s="123"/>
    </row>
    <row xmlns:x14ac="http://schemas.microsoft.com/office/spreadsheetml/2009/9/ac" r="522" s="3" customFormat="true" x14ac:dyDescent="0.25">
      <c r="A522" s="386"/>
      <c r="B522" s="123"/>
      <c r="L522" s="123"/>
      <c r="V522" s="123"/>
      <c r="AF522" s="123"/>
      <c r="AP522" s="123"/>
      <c r="AZ522" s="123"/>
      <c r="BJ522" s="123"/>
      <c r="BT522" s="123"/>
      <c r="CD522" s="123"/>
      <c r="CN522" s="123"/>
      <c r="CX522" s="123"/>
      <c r="DH522" s="123"/>
      <c r="DR522" s="123"/>
      <c r="EB522" s="123"/>
      <c r="EL522" s="123"/>
      <c r="EV522" s="123"/>
      <c r="FF522" s="123"/>
      <c r="FP522" s="123"/>
      <c r="FZ522" s="123"/>
      <c r="GJ522" s="123"/>
      <c r="GT522" s="123"/>
      <c r="HD522" s="123"/>
      <c r="HN522" s="123"/>
      <c r="HX522" s="123"/>
    </row>
    <row xmlns:x14ac="http://schemas.microsoft.com/office/spreadsheetml/2009/9/ac" r="523" s="3" customFormat="true" x14ac:dyDescent="0.25">
      <c r="A523" s="386"/>
      <c r="B523" s="123"/>
      <c r="L523" s="123"/>
      <c r="V523" s="123"/>
      <c r="AF523" s="123"/>
      <c r="AP523" s="123"/>
      <c r="AZ523" s="123"/>
      <c r="BJ523" s="123"/>
      <c r="BT523" s="123"/>
      <c r="CD523" s="123"/>
      <c r="CN523" s="123"/>
      <c r="CX523" s="123"/>
      <c r="DH523" s="123"/>
      <c r="DR523" s="123"/>
      <c r="EB523" s="123"/>
      <c r="EL523" s="123"/>
      <c r="EV523" s="123"/>
      <c r="FF523" s="123"/>
      <c r="FP523" s="123"/>
      <c r="FZ523" s="123"/>
      <c r="GJ523" s="123"/>
      <c r="GT523" s="123"/>
      <c r="HD523" s="123"/>
      <c r="HN523" s="123"/>
      <c r="HX523" s="123"/>
    </row>
    <row xmlns:x14ac="http://schemas.microsoft.com/office/spreadsheetml/2009/9/ac" r="524" s="3" customFormat="true" x14ac:dyDescent="0.25">
      <c r="A524" s="386"/>
      <c r="B524" s="123"/>
      <c r="L524" s="123"/>
      <c r="V524" s="123"/>
      <c r="AF524" s="123"/>
      <c r="AP524" s="123"/>
      <c r="AZ524" s="123"/>
      <c r="BJ524" s="123"/>
      <c r="BT524" s="123"/>
      <c r="CD524" s="123"/>
      <c r="CN524" s="123"/>
      <c r="CX524" s="123"/>
      <c r="DH524" s="123"/>
      <c r="DR524" s="123"/>
      <c r="EB524" s="123"/>
      <c r="EL524" s="123"/>
      <c r="EV524" s="123"/>
      <c r="FF524" s="123"/>
      <c r="FP524" s="123"/>
      <c r="FZ524" s="123"/>
      <c r="GJ524" s="123"/>
      <c r="GT524" s="123"/>
      <c r="HD524" s="123"/>
      <c r="HN524" s="123"/>
      <c r="HX524" s="123"/>
    </row>
    <row xmlns:x14ac="http://schemas.microsoft.com/office/spreadsheetml/2009/9/ac" r="525" s="3" customFormat="true" x14ac:dyDescent="0.25">
      <c r="A525" s="386"/>
      <c r="B525" s="123"/>
      <c r="L525" s="123"/>
      <c r="V525" s="123"/>
      <c r="AF525" s="123"/>
      <c r="AP525" s="123"/>
      <c r="AZ525" s="123"/>
      <c r="BJ525" s="123"/>
      <c r="BT525" s="123"/>
      <c r="CD525" s="123"/>
      <c r="CN525" s="123"/>
      <c r="CX525" s="123"/>
      <c r="DH525" s="123"/>
      <c r="DR525" s="123"/>
      <c r="EB525" s="123"/>
      <c r="EL525" s="123"/>
      <c r="EV525" s="123"/>
      <c r="FF525" s="123"/>
      <c r="FP525" s="123"/>
      <c r="FZ525" s="123"/>
      <c r="GJ525" s="123"/>
      <c r="GT525" s="123"/>
      <c r="HD525" s="123"/>
      <c r="HN525" s="123"/>
      <c r="HX525" s="123"/>
    </row>
    <row xmlns:x14ac="http://schemas.microsoft.com/office/spreadsheetml/2009/9/ac" r="526" s="3" customFormat="true" x14ac:dyDescent="0.25">
      <c r="A526" s="386"/>
      <c r="B526" s="123"/>
      <c r="L526" s="123"/>
      <c r="V526" s="123"/>
      <c r="AF526" s="123"/>
      <c r="AP526" s="123"/>
      <c r="AZ526" s="123"/>
      <c r="BJ526" s="123"/>
      <c r="BT526" s="123"/>
      <c r="CD526" s="123"/>
      <c r="CN526" s="123"/>
      <c r="CX526" s="123"/>
      <c r="DH526" s="123"/>
      <c r="DR526" s="123"/>
      <c r="EB526" s="123"/>
      <c r="EL526" s="123"/>
      <c r="EV526" s="123"/>
      <c r="FF526" s="123"/>
      <c r="FP526" s="123"/>
      <c r="FZ526" s="123"/>
      <c r="GJ526" s="123"/>
      <c r="GT526" s="123"/>
      <c r="HD526" s="123"/>
      <c r="HN526" s="123"/>
      <c r="HX526" s="123"/>
    </row>
    <row xmlns:x14ac="http://schemas.microsoft.com/office/spreadsheetml/2009/9/ac" r="527" s="3" customFormat="true" x14ac:dyDescent="0.25">
      <c r="A527" s="386"/>
      <c r="B527" s="123"/>
      <c r="L527" s="123"/>
      <c r="V527" s="123"/>
      <c r="AF527" s="123"/>
      <c r="AP527" s="123"/>
      <c r="AZ527" s="123"/>
      <c r="BJ527" s="123"/>
      <c r="BT527" s="123"/>
      <c r="CD527" s="123"/>
      <c r="CN527" s="123"/>
      <c r="CX527" s="123"/>
      <c r="DH527" s="123"/>
      <c r="DR527" s="123"/>
      <c r="EB527" s="123"/>
      <c r="EL527" s="123"/>
      <c r="EV527" s="123"/>
      <c r="FF527" s="123"/>
      <c r="FP527" s="123"/>
      <c r="FZ527" s="123"/>
      <c r="GJ527" s="123"/>
      <c r="GT527" s="123"/>
      <c r="HD527" s="123"/>
      <c r="HN527" s="123"/>
      <c r="HX527" s="123"/>
    </row>
    <row xmlns:x14ac="http://schemas.microsoft.com/office/spreadsheetml/2009/9/ac" r="528" s="3" customFormat="true" x14ac:dyDescent="0.25">
      <c r="A528" s="386"/>
      <c r="B528" s="123"/>
      <c r="L528" s="123"/>
      <c r="V528" s="123"/>
      <c r="AF528" s="123"/>
      <c r="AP528" s="123"/>
      <c r="AZ528" s="123"/>
      <c r="BJ528" s="123"/>
      <c r="BT528" s="123"/>
      <c r="CD528" s="123"/>
      <c r="CN528" s="123"/>
      <c r="CX528" s="123"/>
      <c r="DH528" s="123"/>
      <c r="DR528" s="123"/>
      <c r="EB528" s="123"/>
      <c r="EL528" s="123"/>
      <c r="EV528" s="123"/>
      <c r="FF528" s="123"/>
      <c r="FP528" s="123"/>
      <c r="FZ528" s="123"/>
      <c r="GJ528" s="123"/>
      <c r="GT528" s="123"/>
      <c r="HD528" s="123"/>
      <c r="HN528" s="123"/>
      <c r="HX528" s="123"/>
    </row>
    <row xmlns:x14ac="http://schemas.microsoft.com/office/spreadsheetml/2009/9/ac" r="529" s="3" customFormat="true" x14ac:dyDescent="0.25">
      <c r="A529" s="386"/>
      <c r="B529" s="123"/>
      <c r="L529" s="123"/>
      <c r="V529" s="123"/>
      <c r="AF529" s="123"/>
      <c r="AP529" s="123"/>
      <c r="AZ529" s="123"/>
      <c r="BJ529" s="123"/>
      <c r="BT529" s="123"/>
      <c r="CD529" s="123"/>
      <c r="CN529" s="123"/>
      <c r="CX529" s="123"/>
      <c r="DH529" s="123"/>
      <c r="DR529" s="123"/>
      <c r="EB529" s="123"/>
      <c r="EL529" s="123"/>
      <c r="EV529" s="123"/>
      <c r="FF529" s="123"/>
      <c r="FP529" s="123"/>
      <c r="FZ529" s="123"/>
      <c r="GJ529" s="123"/>
      <c r="GT529" s="123"/>
      <c r="HD529" s="123"/>
      <c r="HN529" s="123"/>
      <c r="HX529" s="123"/>
    </row>
    <row xmlns:x14ac="http://schemas.microsoft.com/office/spreadsheetml/2009/9/ac" r="530" s="3" customFormat="true" x14ac:dyDescent="0.25">
      <c r="A530" s="386"/>
      <c r="B530" s="123"/>
      <c r="L530" s="123"/>
      <c r="V530" s="123"/>
      <c r="AF530" s="123"/>
      <c r="AP530" s="123"/>
      <c r="AZ530" s="123"/>
      <c r="BJ530" s="123"/>
      <c r="BT530" s="123"/>
      <c r="CD530" s="123"/>
      <c r="CN530" s="123"/>
      <c r="CX530" s="123"/>
      <c r="DH530" s="123"/>
      <c r="DR530" s="123"/>
      <c r="EB530" s="123"/>
      <c r="EL530" s="123"/>
      <c r="EV530" s="123"/>
      <c r="FF530" s="123"/>
      <c r="FP530" s="123"/>
      <c r="FZ530" s="123"/>
      <c r="GJ530" s="123"/>
      <c r="GT530" s="123"/>
      <c r="HD530" s="123"/>
      <c r="HN530" s="123"/>
      <c r="HX530" s="123"/>
    </row>
    <row xmlns:x14ac="http://schemas.microsoft.com/office/spreadsheetml/2009/9/ac" r="531" s="3" customFormat="true" x14ac:dyDescent="0.25">
      <c r="A531" s="386"/>
      <c r="B531" s="123"/>
      <c r="L531" s="123"/>
      <c r="V531" s="123"/>
      <c r="AF531" s="123"/>
      <c r="AP531" s="123"/>
      <c r="AZ531" s="123"/>
      <c r="BJ531" s="123"/>
      <c r="BT531" s="123"/>
      <c r="CD531" s="123"/>
      <c r="CN531" s="123"/>
      <c r="CX531" s="123"/>
      <c r="DH531" s="123"/>
      <c r="DR531" s="123"/>
      <c r="EB531" s="123"/>
      <c r="EL531" s="123"/>
      <c r="EV531" s="123"/>
      <c r="FF531" s="123"/>
      <c r="FP531" s="123"/>
      <c r="FZ531" s="123"/>
      <c r="GJ531" s="123"/>
      <c r="GT531" s="123"/>
      <c r="HD531" s="123"/>
      <c r="HN531" s="123"/>
      <c r="HX531" s="123"/>
    </row>
    <row xmlns:x14ac="http://schemas.microsoft.com/office/spreadsheetml/2009/9/ac" r="532" s="3" customFormat="true" x14ac:dyDescent="0.25">
      <c r="A532" s="386"/>
      <c r="B532" s="123"/>
      <c r="L532" s="123"/>
      <c r="V532" s="123"/>
      <c r="AF532" s="123"/>
      <c r="AP532" s="123"/>
      <c r="AZ532" s="123"/>
      <c r="BJ532" s="123"/>
      <c r="BT532" s="123"/>
      <c r="CD532" s="123"/>
      <c r="CN532" s="123"/>
      <c r="CX532" s="123"/>
      <c r="DH532" s="123"/>
      <c r="DR532" s="123"/>
      <c r="EB532" s="123"/>
      <c r="EL532" s="123"/>
      <c r="EV532" s="123"/>
      <c r="FF532" s="123"/>
      <c r="FP532" s="123"/>
      <c r="FZ532" s="123"/>
      <c r="GJ532" s="123"/>
      <c r="GT532" s="123"/>
      <c r="HD532" s="123"/>
      <c r="HN532" s="123"/>
      <c r="HX532" s="123"/>
    </row>
    <row xmlns:x14ac="http://schemas.microsoft.com/office/spreadsheetml/2009/9/ac" r="533" s="3" customFormat="true" x14ac:dyDescent="0.25">
      <c r="A533" s="386"/>
      <c r="B533" s="123"/>
      <c r="L533" s="123"/>
      <c r="V533" s="123"/>
      <c r="AF533" s="123"/>
      <c r="AP533" s="123"/>
      <c r="AZ533" s="123"/>
      <c r="BJ533" s="123"/>
      <c r="BT533" s="123"/>
      <c r="CD533" s="123"/>
      <c r="CN533" s="123"/>
      <c r="CX533" s="123"/>
      <c r="DH533" s="123"/>
      <c r="DR533" s="123"/>
      <c r="EB533" s="123"/>
      <c r="EL533" s="123"/>
      <c r="EV533" s="123"/>
      <c r="FF533" s="123"/>
      <c r="FP533" s="123"/>
      <c r="FZ533" s="123"/>
      <c r="GJ533" s="123"/>
      <c r="GT533" s="123"/>
      <c r="HD533" s="123"/>
      <c r="HN533" s="123"/>
      <c r="HX533" s="123"/>
    </row>
    <row xmlns:x14ac="http://schemas.microsoft.com/office/spreadsheetml/2009/9/ac" r="534" s="3" customFormat="true" x14ac:dyDescent="0.25">
      <c r="A534" s="386"/>
      <c r="B534" s="123"/>
      <c r="L534" s="123"/>
      <c r="V534" s="123"/>
      <c r="AF534" s="123"/>
      <c r="AP534" s="123"/>
      <c r="AZ534" s="123"/>
      <c r="BJ534" s="123"/>
      <c r="BT534" s="123"/>
      <c r="CD534" s="123"/>
      <c r="CN534" s="123"/>
      <c r="CX534" s="123"/>
      <c r="DH534" s="123"/>
      <c r="DR534" s="123"/>
      <c r="EB534" s="123"/>
      <c r="EL534" s="123"/>
      <c r="EV534" s="123"/>
      <c r="FF534" s="123"/>
      <c r="FP534" s="123"/>
      <c r="FZ534" s="123"/>
      <c r="GJ534" s="123"/>
      <c r="GT534" s="123"/>
      <c r="HD534" s="123"/>
      <c r="HN534" s="123"/>
      <c r="HX534" s="123"/>
    </row>
    <row xmlns:x14ac="http://schemas.microsoft.com/office/spreadsheetml/2009/9/ac" r="535" s="3" customFormat="true" x14ac:dyDescent="0.25">
      <c r="A535" s="386"/>
      <c r="B535" s="123"/>
      <c r="L535" s="123"/>
      <c r="V535" s="123"/>
      <c r="AF535" s="123"/>
      <c r="AP535" s="123"/>
      <c r="AZ535" s="123"/>
      <c r="BJ535" s="123"/>
      <c r="BT535" s="123"/>
      <c r="CD535" s="123"/>
      <c r="CN535" s="123"/>
      <c r="CX535" s="123"/>
      <c r="DH535" s="123"/>
      <c r="DR535" s="123"/>
      <c r="EB535" s="123"/>
      <c r="EL535" s="123"/>
      <c r="EV535" s="123"/>
      <c r="FF535" s="123"/>
      <c r="FP535" s="123"/>
      <c r="FZ535" s="123"/>
      <c r="GJ535" s="123"/>
      <c r="GT535" s="123"/>
      <c r="HD535" s="123"/>
      <c r="HN535" s="123"/>
      <c r="HX535" s="123"/>
    </row>
    <row xmlns:x14ac="http://schemas.microsoft.com/office/spreadsheetml/2009/9/ac" r="536" s="3" customFormat="true" x14ac:dyDescent="0.25">
      <c r="A536" s="386"/>
      <c r="B536" s="123"/>
      <c r="L536" s="123"/>
      <c r="V536" s="123"/>
      <c r="AF536" s="123"/>
      <c r="AP536" s="123"/>
      <c r="AZ536" s="123"/>
      <c r="BJ536" s="123"/>
      <c r="BT536" s="123"/>
      <c r="CD536" s="123"/>
      <c r="CN536" s="123"/>
      <c r="CX536" s="123"/>
      <c r="DH536" s="123"/>
      <c r="DR536" s="123"/>
      <c r="EB536" s="123"/>
      <c r="EL536" s="123"/>
      <c r="EV536" s="123"/>
      <c r="FF536" s="123"/>
      <c r="FP536" s="123"/>
      <c r="FZ536" s="123"/>
      <c r="GJ536" s="123"/>
      <c r="GT536" s="123"/>
      <c r="HD536" s="123"/>
      <c r="HN536" s="123"/>
      <c r="HX536" s="123"/>
    </row>
    <row xmlns:x14ac="http://schemas.microsoft.com/office/spreadsheetml/2009/9/ac" r="537" s="3" customFormat="true" x14ac:dyDescent="0.25">
      <c r="A537" s="386"/>
      <c r="B537" s="123"/>
      <c r="L537" s="123"/>
      <c r="V537" s="123"/>
      <c r="AF537" s="123"/>
      <c r="AP537" s="123"/>
      <c r="AZ537" s="123"/>
      <c r="BJ537" s="123"/>
      <c r="BT537" s="123"/>
      <c r="CD537" s="123"/>
      <c r="CN537" s="123"/>
      <c r="CX537" s="123"/>
      <c r="DH537" s="123"/>
      <c r="DR537" s="123"/>
      <c r="EB537" s="123"/>
      <c r="EL537" s="123"/>
      <c r="EV537" s="123"/>
      <c r="FF537" s="123"/>
      <c r="FP537" s="123"/>
      <c r="FZ537" s="123"/>
      <c r="GJ537" s="123"/>
      <c r="GT537" s="123"/>
      <c r="HD537" s="123"/>
      <c r="HN537" s="123"/>
      <c r="HX537" s="123"/>
    </row>
    <row xmlns:x14ac="http://schemas.microsoft.com/office/spreadsheetml/2009/9/ac" r="538" s="3" customFormat="true" x14ac:dyDescent="0.25">
      <c r="A538" s="386"/>
      <c r="B538" s="123"/>
      <c r="L538" s="123"/>
      <c r="V538" s="123"/>
      <c r="AF538" s="123"/>
      <c r="AP538" s="123"/>
      <c r="AZ538" s="123"/>
      <c r="BJ538" s="123"/>
      <c r="BT538" s="123"/>
      <c r="CD538" s="123"/>
      <c r="CN538" s="123"/>
      <c r="CX538" s="123"/>
      <c r="DH538" s="123"/>
      <c r="DR538" s="123"/>
      <c r="EB538" s="123"/>
      <c r="EL538" s="123"/>
      <c r="EV538" s="123"/>
      <c r="FF538" s="123"/>
      <c r="FP538" s="123"/>
      <c r="FZ538" s="123"/>
      <c r="GJ538" s="123"/>
      <c r="GT538" s="123"/>
      <c r="HD538" s="123"/>
      <c r="HN538" s="123"/>
      <c r="HX538" s="123"/>
    </row>
    <row xmlns:x14ac="http://schemas.microsoft.com/office/spreadsheetml/2009/9/ac" r="539" s="3" customFormat="true" x14ac:dyDescent="0.25">
      <c r="A539" s="386"/>
      <c r="B539" s="123"/>
      <c r="L539" s="123"/>
      <c r="V539" s="123"/>
      <c r="AF539" s="123"/>
      <c r="AP539" s="123"/>
      <c r="AZ539" s="123"/>
      <c r="BJ539" s="123"/>
      <c r="BT539" s="123"/>
      <c r="CD539" s="123"/>
      <c r="CN539" s="123"/>
      <c r="CX539" s="123"/>
      <c r="DH539" s="123"/>
      <c r="DR539" s="123"/>
      <c r="EB539" s="123"/>
      <c r="EL539" s="123"/>
      <c r="EV539" s="123"/>
      <c r="FF539" s="123"/>
      <c r="FP539" s="123"/>
      <c r="FZ539" s="123"/>
      <c r="GJ539" s="123"/>
      <c r="GT539" s="123"/>
      <c r="HD539" s="123"/>
      <c r="HN539" s="123"/>
      <c r="HX539" s="123"/>
    </row>
    <row xmlns:x14ac="http://schemas.microsoft.com/office/spreadsheetml/2009/9/ac" r="540" s="3" customFormat="true" x14ac:dyDescent="0.25">
      <c r="A540" s="386"/>
      <c r="B540" s="123"/>
      <c r="L540" s="123"/>
      <c r="V540" s="123"/>
      <c r="AF540" s="123"/>
      <c r="AP540" s="123"/>
      <c r="AZ540" s="123"/>
      <c r="BJ540" s="123"/>
      <c r="BT540" s="123"/>
      <c r="CD540" s="123"/>
      <c r="CN540" s="123"/>
      <c r="CX540" s="123"/>
      <c r="DH540" s="123"/>
      <c r="DR540" s="123"/>
      <c r="EB540" s="123"/>
      <c r="EL540" s="123"/>
      <c r="EV540" s="123"/>
      <c r="FF540" s="123"/>
      <c r="FP540" s="123"/>
      <c r="FZ540" s="123"/>
      <c r="GJ540" s="123"/>
      <c r="GT540" s="123"/>
      <c r="HD540" s="123"/>
      <c r="HN540" s="123"/>
      <c r="HX540" s="123"/>
    </row>
    <row xmlns:x14ac="http://schemas.microsoft.com/office/spreadsheetml/2009/9/ac" r="541" s="3" customFormat="true" x14ac:dyDescent="0.25">
      <c r="A541" s="386"/>
      <c r="B541" s="123"/>
      <c r="L541" s="123"/>
      <c r="V541" s="123"/>
      <c r="AF541" s="123"/>
      <c r="AP541" s="123"/>
      <c r="AZ541" s="123"/>
      <c r="BJ541" s="123"/>
      <c r="BT541" s="123"/>
      <c r="CD541" s="123"/>
      <c r="CN541" s="123"/>
      <c r="CX541" s="123"/>
      <c r="DH541" s="123"/>
      <c r="DR541" s="123"/>
      <c r="EB541" s="123"/>
      <c r="EL541" s="123"/>
      <c r="EV541" s="123"/>
      <c r="FF541" s="123"/>
      <c r="FP541" s="123"/>
      <c r="FZ541" s="123"/>
      <c r="GJ541" s="123"/>
      <c r="GT541" s="123"/>
      <c r="HD541" s="123"/>
      <c r="HN541" s="123"/>
      <c r="HX541" s="123"/>
    </row>
    <row xmlns:x14ac="http://schemas.microsoft.com/office/spreadsheetml/2009/9/ac" r="542" s="3" customFormat="true" x14ac:dyDescent="0.25">
      <c r="A542" s="386"/>
      <c r="B542" s="123"/>
      <c r="L542" s="123"/>
      <c r="V542" s="123"/>
      <c r="AF542" s="123"/>
      <c r="AP542" s="123"/>
      <c r="AZ542" s="123"/>
      <c r="BJ542" s="123"/>
      <c r="BT542" s="123"/>
      <c r="CD542" s="123"/>
      <c r="CN542" s="123"/>
      <c r="CX542" s="123"/>
      <c r="DH542" s="123"/>
      <c r="DR542" s="123"/>
      <c r="EB542" s="123"/>
      <c r="EL542" s="123"/>
      <c r="EV542" s="123"/>
      <c r="FF542" s="123"/>
      <c r="FP542" s="123"/>
      <c r="FZ542" s="123"/>
      <c r="GJ542" s="123"/>
      <c r="GT542" s="123"/>
      <c r="HD542" s="123"/>
      <c r="HN542" s="123"/>
      <c r="HX542" s="123"/>
    </row>
    <row xmlns:x14ac="http://schemas.microsoft.com/office/spreadsheetml/2009/9/ac" r="543" s="3" customFormat="true" x14ac:dyDescent="0.25">
      <c r="A543" s="386"/>
      <c r="B543" s="123"/>
      <c r="L543" s="123"/>
      <c r="V543" s="123"/>
      <c r="AF543" s="123"/>
      <c r="AP543" s="123"/>
      <c r="AZ543" s="123"/>
      <c r="BJ543" s="123"/>
      <c r="BT543" s="123"/>
      <c r="CD543" s="123"/>
      <c r="CN543" s="123"/>
      <c r="CX543" s="123"/>
      <c r="DH543" s="123"/>
      <c r="DR543" s="123"/>
      <c r="EB543" s="123"/>
      <c r="EL543" s="123"/>
      <c r="EV543" s="123"/>
      <c r="FF543" s="123"/>
      <c r="FP543" s="123"/>
      <c r="FZ543" s="123"/>
      <c r="GJ543" s="123"/>
      <c r="GT543" s="123"/>
      <c r="HD543" s="123"/>
      <c r="HN543" s="123"/>
      <c r="HX543" s="123"/>
    </row>
    <row xmlns:x14ac="http://schemas.microsoft.com/office/spreadsheetml/2009/9/ac" r="544" s="3" customFormat="true" x14ac:dyDescent="0.25">
      <c r="A544" s="386"/>
      <c r="B544" s="123"/>
      <c r="L544" s="123"/>
      <c r="V544" s="123"/>
      <c r="AF544" s="123"/>
      <c r="AP544" s="123"/>
      <c r="AZ544" s="123"/>
      <c r="BJ544" s="123"/>
      <c r="BT544" s="123"/>
      <c r="CD544" s="123"/>
      <c r="CN544" s="123"/>
      <c r="CX544" s="123"/>
      <c r="DH544" s="123"/>
      <c r="DR544" s="123"/>
      <c r="EB544" s="123"/>
      <c r="EL544" s="123"/>
      <c r="EV544" s="123"/>
      <c r="FF544" s="123"/>
      <c r="FP544" s="123"/>
      <c r="FZ544" s="123"/>
      <c r="GJ544" s="123"/>
      <c r="GT544" s="123"/>
      <c r="HD544" s="123"/>
      <c r="HN544" s="123"/>
      <c r="HX544" s="123"/>
    </row>
    <row xmlns:x14ac="http://schemas.microsoft.com/office/spreadsheetml/2009/9/ac" r="545" s="3" customFormat="true" x14ac:dyDescent="0.25">
      <c r="A545" s="386"/>
      <c r="B545" s="123"/>
      <c r="L545" s="123"/>
      <c r="V545" s="123"/>
      <c r="AF545" s="123"/>
      <c r="AP545" s="123"/>
      <c r="AZ545" s="123"/>
      <c r="BJ545" s="123"/>
      <c r="BT545" s="123"/>
      <c r="CD545" s="123"/>
      <c r="CN545" s="123"/>
      <c r="CX545" s="123"/>
      <c r="DH545" s="123"/>
      <c r="DR545" s="123"/>
      <c r="EB545" s="123"/>
      <c r="EL545" s="123"/>
      <c r="EV545" s="123"/>
      <c r="FF545" s="123"/>
      <c r="FP545" s="123"/>
      <c r="FZ545" s="123"/>
      <c r="GJ545" s="123"/>
      <c r="GT545" s="123"/>
      <c r="HD545" s="123"/>
      <c r="HN545" s="123"/>
      <c r="HX545" s="123"/>
    </row>
    <row xmlns:x14ac="http://schemas.microsoft.com/office/spreadsheetml/2009/9/ac" r="546" s="3" customFormat="true" x14ac:dyDescent="0.25">
      <c r="A546" s="386"/>
      <c r="B546" s="123"/>
      <c r="L546" s="123"/>
      <c r="V546" s="123"/>
      <c r="AF546" s="123"/>
      <c r="AP546" s="123"/>
      <c r="AZ546" s="123"/>
      <c r="BJ546" s="123"/>
      <c r="BT546" s="123"/>
      <c r="CD546" s="123"/>
      <c r="CN546" s="123"/>
      <c r="CX546" s="123"/>
      <c r="DH546" s="123"/>
      <c r="DR546" s="123"/>
      <c r="EB546" s="123"/>
      <c r="EL546" s="123"/>
      <c r="EV546" s="123"/>
      <c r="FF546" s="123"/>
      <c r="FP546" s="123"/>
      <c r="FZ546" s="123"/>
      <c r="GJ546" s="123"/>
      <c r="GT546" s="123"/>
      <c r="HD546" s="123"/>
      <c r="HN546" s="123"/>
      <c r="HX546" s="123"/>
    </row>
    <row xmlns:x14ac="http://schemas.microsoft.com/office/spreadsheetml/2009/9/ac" r="547" s="3" customFormat="true" x14ac:dyDescent="0.25">
      <c r="A547" s="386"/>
      <c r="B547" s="123"/>
      <c r="L547" s="123"/>
      <c r="V547" s="123"/>
      <c r="AF547" s="123"/>
      <c r="AP547" s="123"/>
      <c r="AZ547" s="123"/>
      <c r="BJ547" s="123"/>
      <c r="BT547" s="123"/>
      <c r="CD547" s="123"/>
      <c r="CN547" s="123"/>
      <c r="CX547" s="123"/>
      <c r="DH547" s="123"/>
      <c r="DR547" s="123"/>
      <c r="EB547" s="123"/>
      <c r="EL547" s="123"/>
      <c r="EV547" s="123"/>
      <c r="FF547" s="123"/>
      <c r="FP547" s="123"/>
      <c r="FZ547" s="123"/>
      <c r="GJ547" s="123"/>
      <c r="GT547" s="123"/>
      <c r="HD547" s="123"/>
      <c r="HN547" s="123"/>
      <c r="HX547" s="123"/>
    </row>
    <row xmlns:x14ac="http://schemas.microsoft.com/office/spreadsheetml/2009/9/ac" r="548" s="3" customFormat="true" x14ac:dyDescent="0.25">
      <c r="A548" s="386"/>
      <c r="B548" s="123"/>
      <c r="L548" s="123"/>
      <c r="V548" s="123"/>
      <c r="AF548" s="123"/>
      <c r="AP548" s="123"/>
      <c r="AZ548" s="123"/>
      <c r="BJ548" s="123"/>
      <c r="BT548" s="123"/>
      <c r="CD548" s="123"/>
      <c r="CN548" s="123"/>
      <c r="CX548" s="123"/>
      <c r="DH548" s="123"/>
      <c r="DR548" s="123"/>
      <c r="EB548" s="123"/>
      <c r="EL548" s="123"/>
      <c r="EV548" s="123"/>
      <c r="FF548" s="123"/>
      <c r="FP548" s="123"/>
      <c r="FZ548" s="123"/>
      <c r="GJ548" s="123"/>
      <c r="GT548" s="123"/>
      <c r="HD548" s="123"/>
      <c r="HN548" s="123"/>
      <c r="HX548" s="123"/>
    </row>
    <row xmlns:x14ac="http://schemas.microsoft.com/office/spreadsheetml/2009/9/ac" r="549" s="3" customFormat="true" x14ac:dyDescent="0.25">
      <c r="A549" s="386"/>
      <c r="B549" s="123"/>
      <c r="L549" s="123"/>
      <c r="V549" s="123"/>
      <c r="AF549" s="123"/>
      <c r="AP549" s="123"/>
      <c r="AZ549" s="123"/>
      <c r="BJ549" s="123"/>
      <c r="BT549" s="123"/>
      <c r="CD549" s="123"/>
      <c r="CN549" s="123"/>
      <c r="CX549" s="123"/>
      <c r="DH549" s="123"/>
      <c r="DR549" s="123"/>
      <c r="EB549" s="123"/>
      <c r="EL549" s="123"/>
      <c r="EV549" s="123"/>
      <c r="FF549" s="123"/>
      <c r="FP549" s="123"/>
      <c r="FZ549" s="123"/>
      <c r="GJ549" s="123"/>
      <c r="GT549" s="123"/>
      <c r="HD549" s="123"/>
      <c r="HN549" s="123"/>
      <c r="HX549" s="123"/>
    </row>
    <row xmlns:x14ac="http://schemas.microsoft.com/office/spreadsheetml/2009/9/ac" r="550" s="3" customFormat="true" x14ac:dyDescent="0.25">
      <c r="A550" s="386"/>
      <c r="B550" s="123"/>
      <c r="L550" s="123"/>
      <c r="V550" s="123"/>
      <c r="AF550" s="123"/>
      <c r="AP550" s="123"/>
      <c r="AZ550" s="123"/>
      <c r="BJ550" s="123"/>
      <c r="BT550" s="123"/>
      <c r="CD550" s="123"/>
      <c r="CN550" s="123"/>
      <c r="CX550" s="123"/>
      <c r="DH550" s="123"/>
      <c r="DR550" s="123"/>
      <c r="EB550" s="123"/>
      <c r="EL550" s="123"/>
      <c r="EV550" s="123"/>
      <c r="FF550" s="123"/>
      <c r="FP550" s="123"/>
      <c r="FZ550" s="123"/>
      <c r="GJ550" s="123"/>
      <c r="GT550" s="123"/>
      <c r="HD550" s="123"/>
      <c r="HN550" s="123"/>
      <c r="HX550" s="123"/>
    </row>
    <row xmlns:x14ac="http://schemas.microsoft.com/office/spreadsheetml/2009/9/ac" r="551" s="3" customFormat="true" x14ac:dyDescent="0.25">
      <c r="A551" s="386"/>
      <c r="B551" s="123"/>
      <c r="L551" s="123"/>
      <c r="V551" s="123"/>
      <c r="AF551" s="123"/>
      <c r="AP551" s="123"/>
      <c r="AZ551" s="123"/>
      <c r="BJ551" s="123"/>
      <c r="BT551" s="123"/>
      <c r="CD551" s="123"/>
      <c r="CN551" s="123"/>
      <c r="CX551" s="123"/>
      <c r="DH551" s="123"/>
      <c r="DR551" s="123"/>
      <c r="EB551" s="123"/>
      <c r="EL551" s="123"/>
      <c r="EV551" s="123"/>
      <c r="FF551" s="123"/>
      <c r="FP551" s="123"/>
      <c r="FZ551" s="123"/>
      <c r="GJ551" s="123"/>
      <c r="GT551" s="123"/>
      <c r="HD551" s="123"/>
      <c r="HN551" s="123"/>
      <c r="HX551" s="123"/>
    </row>
    <row xmlns:x14ac="http://schemas.microsoft.com/office/spreadsheetml/2009/9/ac" r="552" s="3" customFormat="true" x14ac:dyDescent="0.25">
      <c r="A552" s="386"/>
      <c r="B552" s="123"/>
      <c r="L552" s="123"/>
      <c r="V552" s="123"/>
      <c r="AF552" s="123"/>
      <c r="AP552" s="123"/>
      <c r="AZ552" s="123"/>
      <c r="BJ552" s="123"/>
      <c r="BT552" s="123"/>
      <c r="CD552" s="123"/>
      <c r="CN552" s="123"/>
      <c r="CX552" s="123"/>
      <c r="DH552" s="123"/>
      <c r="DR552" s="123"/>
      <c r="EB552" s="123"/>
      <c r="EL552" s="123"/>
      <c r="EV552" s="123"/>
      <c r="FF552" s="123"/>
      <c r="FP552" s="123"/>
      <c r="FZ552" s="123"/>
      <c r="GJ552" s="123"/>
      <c r="GT552" s="123"/>
      <c r="HD552" s="123"/>
      <c r="HN552" s="123"/>
      <c r="HX552" s="123"/>
    </row>
    <row xmlns:x14ac="http://schemas.microsoft.com/office/spreadsheetml/2009/9/ac" r="553" s="3" customFormat="true" x14ac:dyDescent="0.25">
      <c r="A553" s="386"/>
      <c r="B553" s="123"/>
      <c r="L553" s="123"/>
      <c r="V553" s="123"/>
      <c r="AF553" s="123"/>
      <c r="AP553" s="123"/>
      <c r="AZ553" s="123"/>
      <c r="BJ553" s="123"/>
      <c r="BT553" s="123"/>
      <c r="CD553" s="123"/>
      <c r="CN553" s="123"/>
      <c r="CX553" s="123"/>
      <c r="DH553" s="123"/>
      <c r="DR553" s="123"/>
      <c r="EB553" s="123"/>
      <c r="EL553" s="123"/>
      <c r="EV553" s="123"/>
      <c r="FF553" s="123"/>
      <c r="FP553" s="123"/>
      <c r="FZ553" s="123"/>
      <c r="GJ553" s="123"/>
      <c r="GT553" s="123"/>
      <c r="HD553" s="123"/>
      <c r="HN553" s="123"/>
      <c r="HX553" s="123"/>
    </row>
    <row xmlns:x14ac="http://schemas.microsoft.com/office/spreadsheetml/2009/9/ac" r="554" s="3" customFormat="true" x14ac:dyDescent="0.25">
      <c r="A554" s="386"/>
      <c r="B554" s="123"/>
      <c r="L554" s="123"/>
      <c r="V554" s="123"/>
      <c r="AF554" s="123"/>
      <c r="AP554" s="123"/>
      <c r="AZ554" s="123"/>
      <c r="BJ554" s="123"/>
      <c r="BT554" s="123"/>
      <c r="CD554" s="123"/>
      <c r="CN554" s="123"/>
      <c r="CX554" s="123"/>
      <c r="DH554" s="123"/>
      <c r="DR554" s="123"/>
      <c r="EB554" s="123"/>
      <c r="EL554" s="123"/>
      <c r="EV554" s="123"/>
      <c r="FF554" s="123"/>
      <c r="FP554" s="123"/>
      <c r="FZ554" s="123"/>
      <c r="GJ554" s="123"/>
      <c r="GT554" s="123"/>
      <c r="HD554" s="123"/>
      <c r="HN554" s="123"/>
      <c r="HX554" s="123"/>
    </row>
    <row xmlns:x14ac="http://schemas.microsoft.com/office/spreadsheetml/2009/9/ac" r="555" s="3" customFormat="true" x14ac:dyDescent="0.25">
      <c r="A555" s="386"/>
      <c r="B555" s="123"/>
      <c r="L555" s="123"/>
      <c r="V555" s="123"/>
      <c r="AF555" s="123"/>
      <c r="AP555" s="123"/>
      <c r="AZ555" s="123"/>
      <c r="BJ555" s="123"/>
      <c r="BT555" s="123"/>
      <c r="CD555" s="123"/>
      <c r="CN555" s="123"/>
      <c r="CX555" s="123"/>
      <c r="DH555" s="123"/>
      <c r="DR555" s="123"/>
      <c r="EB555" s="123"/>
      <c r="EL555" s="123"/>
      <c r="EV555" s="123"/>
      <c r="FF555" s="123"/>
      <c r="FP555" s="123"/>
      <c r="FZ555" s="123"/>
      <c r="GJ555" s="123"/>
      <c r="GT555" s="123"/>
      <c r="HD555" s="123"/>
      <c r="HN555" s="123"/>
      <c r="HX555" s="123"/>
    </row>
    <row xmlns:x14ac="http://schemas.microsoft.com/office/spreadsheetml/2009/9/ac" r="556" s="3" customFormat="true" x14ac:dyDescent="0.25">
      <c r="A556" s="386"/>
      <c r="B556" s="123"/>
      <c r="L556" s="123"/>
      <c r="V556" s="123"/>
      <c r="AF556" s="123"/>
      <c r="AP556" s="123"/>
      <c r="AZ556" s="123"/>
      <c r="BJ556" s="123"/>
      <c r="BT556" s="123"/>
      <c r="CD556" s="123"/>
      <c r="CN556" s="123"/>
      <c r="CX556" s="123"/>
      <c r="DH556" s="123"/>
      <c r="DR556" s="123"/>
      <c r="EB556" s="123"/>
      <c r="EL556" s="123"/>
      <c r="EV556" s="123"/>
      <c r="FF556" s="123"/>
      <c r="FP556" s="123"/>
      <c r="FZ556" s="123"/>
      <c r="GJ556" s="123"/>
      <c r="GT556" s="123"/>
      <c r="HD556" s="123"/>
      <c r="HN556" s="123"/>
      <c r="HX556" s="123"/>
    </row>
    <row xmlns:x14ac="http://schemas.microsoft.com/office/spreadsheetml/2009/9/ac" r="557" s="3" customFormat="true" x14ac:dyDescent="0.25">
      <c r="A557" s="386"/>
      <c r="B557" s="123"/>
      <c r="L557" s="123"/>
      <c r="V557" s="123"/>
      <c r="AF557" s="123"/>
      <c r="AP557" s="123"/>
      <c r="AZ557" s="123"/>
      <c r="BJ557" s="123"/>
      <c r="BT557" s="123"/>
      <c r="CD557" s="123"/>
      <c r="CN557" s="123"/>
      <c r="CX557" s="123"/>
      <c r="DH557" s="123"/>
      <c r="DR557" s="123"/>
      <c r="EB557" s="123"/>
      <c r="EL557" s="123"/>
      <c r="EV557" s="123"/>
      <c r="FF557" s="123"/>
      <c r="FP557" s="123"/>
      <c r="FZ557" s="123"/>
      <c r="GJ557" s="123"/>
      <c r="GT557" s="123"/>
      <c r="HD557" s="123"/>
      <c r="HN557" s="123"/>
      <c r="HX557" s="123"/>
    </row>
    <row xmlns:x14ac="http://schemas.microsoft.com/office/spreadsheetml/2009/9/ac" r="558" s="3" customFormat="true" x14ac:dyDescent="0.25">
      <c r="A558" s="386"/>
      <c r="B558" s="123"/>
      <c r="L558" s="123"/>
      <c r="V558" s="123"/>
      <c r="AF558" s="123"/>
      <c r="AP558" s="123"/>
      <c r="AZ558" s="123"/>
      <c r="BJ558" s="123"/>
      <c r="BT558" s="123"/>
      <c r="CD558" s="123"/>
      <c r="CN558" s="123"/>
      <c r="CX558" s="123"/>
      <c r="DH558" s="123"/>
      <c r="DR558" s="123"/>
      <c r="EB558" s="123"/>
      <c r="EL558" s="123"/>
      <c r="EV558" s="123"/>
      <c r="FF558" s="123"/>
      <c r="FP558" s="123"/>
      <c r="FZ558" s="123"/>
      <c r="GJ558" s="123"/>
      <c r="GT558" s="123"/>
      <c r="HD558" s="123"/>
      <c r="HN558" s="123"/>
      <c r="HX558" s="123"/>
    </row>
    <row xmlns:x14ac="http://schemas.microsoft.com/office/spreadsheetml/2009/9/ac" r="559" s="3" customFormat="true" x14ac:dyDescent="0.25">
      <c r="A559" s="386"/>
      <c r="B559" s="123"/>
      <c r="L559" s="123"/>
      <c r="V559" s="123"/>
      <c r="AF559" s="123"/>
      <c r="AP559" s="123"/>
      <c r="AZ559" s="123"/>
      <c r="BJ559" s="123"/>
      <c r="BT559" s="123"/>
      <c r="CD559" s="123"/>
      <c r="CN559" s="123"/>
      <c r="CX559" s="123"/>
      <c r="DH559" s="123"/>
      <c r="DR559" s="123"/>
      <c r="EB559" s="123"/>
      <c r="EL559" s="123"/>
      <c r="EV559" s="123"/>
      <c r="FF559" s="123"/>
      <c r="FP559" s="123"/>
      <c r="FZ559" s="123"/>
      <c r="GJ559" s="123"/>
      <c r="GT559" s="123"/>
      <c r="HD559" s="123"/>
      <c r="HN559" s="123"/>
      <c r="HX559" s="123"/>
    </row>
    <row xmlns:x14ac="http://schemas.microsoft.com/office/spreadsheetml/2009/9/ac" r="560" s="3" customFormat="true" x14ac:dyDescent="0.25">
      <c r="A560" s="386"/>
      <c r="B560" s="123"/>
      <c r="L560" s="123"/>
      <c r="V560" s="123"/>
      <c r="AF560" s="123"/>
      <c r="AP560" s="123"/>
      <c r="AZ560" s="123"/>
      <c r="BJ560" s="123"/>
      <c r="BT560" s="123"/>
      <c r="CD560" s="123"/>
      <c r="CN560" s="123"/>
      <c r="CX560" s="123"/>
      <c r="DH560" s="123"/>
      <c r="DR560" s="123"/>
      <c r="EB560" s="123"/>
      <c r="EL560" s="123"/>
      <c r="EV560" s="123"/>
      <c r="FF560" s="123"/>
      <c r="FP560" s="123"/>
      <c r="FZ560" s="123"/>
      <c r="GJ560" s="123"/>
      <c r="GT560" s="123"/>
      <c r="HD560" s="123"/>
      <c r="HN560" s="123"/>
      <c r="HX560" s="123"/>
    </row>
    <row xmlns:x14ac="http://schemas.microsoft.com/office/spreadsheetml/2009/9/ac" r="561" s="3" customFormat="true" x14ac:dyDescent="0.25">
      <c r="A561" s="386"/>
      <c r="B561" s="123"/>
      <c r="L561" s="123"/>
      <c r="V561" s="123"/>
      <c r="AF561" s="123"/>
      <c r="AP561" s="123"/>
      <c r="AZ561" s="123"/>
      <c r="BJ561" s="123"/>
      <c r="BT561" s="123"/>
      <c r="CD561" s="123"/>
      <c r="CN561" s="123"/>
      <c r="CX561" s="123"/>
      <c r="DH561" s="123"/>
      <c r="DR561" s="123"/>
      <c r="EB561" s="123"/>
      <c r="EL561" s="123"/>
      <c r="EV561" s="123"/>
      <c r="FF561" s="123"/>
      <c r="FP561" s="123"/>
      <c r="FZ561" s="123"/>
      <c r="GJ561" s="123"/>
      <c r="GT561" s="123"/>
      <c r="HD561" s="123"/>
      <c r="HN561" s="123"/>
      <c r="HX561" s="123"/>
    </row>
    <row xmlns:x14ac="http://schemas.microsoft.com/office/spreadsheetml/2009/9/ac" r="562" s="3" customFormat="true" x14ac:dyDescent="0.25">
      <c r="A562" s="386"/>
      <c r="B562" s="123"/>
      <c r="L562" s="123"/>
      <c r="V562" s="123"/>
      <c r="AF562" s="123"/>
      <c r="AP562" s="123"/>
      <c r="AZ562" s="123"/>
      <c r="BJ562" s="123"/>
      <c r="BT562" s="123"/>
      <c r="CD562" s="123"/>
      <c r="CN562" s="123"/>
      <c r="CX562" s="123"/>
      <c r="DH562" s="123"/>
      <c r="DR562" s="123"/>
      <c r="EB562" s="123"/>
      <c r="EL562" s="123"/>
      <c r="EV562" s="123"/>
      <c r="FF562" s="123"/>
      <c r="FP562" s="123"/>
      <c r="FZ562" s="123"/>
      <c r="GJ562" s="123"/>
      <c r="GT562" s="123"/>
      <c r="HD562" s="123"/>
      <c r="HN562" s="123"/>
      <c r="HX562" s="123"/>
    </row>
    <row xmlns:x14ac="http://schemas.microsoft.com/office/spreadsheetml/2009/9/ac" r="563" s="3" customFormat="true" x14ac:dyDescent="0.25">
      <c r="A563" s="386"/>
      <c r="B563" s="123"/>
      <c r="L563" s="123"/>
      <c r="V563" s="123"/>
      <c r="AF563" s="123"/>
      <c r="AP563" s="123"/>
      <c r="AZ563" s="123"/>
      <c r="BJ563" s="123"/>
      <c r="BT563" s="123"/>
      <c r="CD563" s="123"/>
      <c r="CN563" s="123"/>
      <c r="CX563" s="123"/>
      <c r="DH563" s="123"/>
      <c r="DR563" s="123"/>
      <c r="EB563" s="123"/>
      <c r="EL563" s="123"/>
      <c r="EV563" s="123"/>
      <c r="FF563" s="123"/>
      <c r="FP563" s="123"/>
      <c r="FZ563" s="123"/>
      <c r="GJ563" s="123"/>
      <c r="GT563" s="123"/>
      <c r="HD563" s="123"/>
      <c r="HN563" s="123"/>
      <c r="HX563" s="123"/>
    </row>
    <row xmlns:x14ac="http://schemas.microsoft.com/office/spreadsheetml/2009/9/ac" r="564" s="3" customFormat="true" x14ac:dyDescent="0.25">
      <c r="A564" s="386"/>
      <c r="B564" s="123"/>
      <c r="L564" s="123"/>
      <c r="V564" s="123"/>
      <c r="AF564" s="123"/>
      <c r="AP564" s="123"/>
      <c r="AZ564" s="123"/>
      <c r="BJ564" s="123"/>
      <c r="BT564" s="123"/>
      <c r="CD564" s="123"/>
      <c r="CN564" s="123"/>
      <c r="CX564" s="123"/>
      <c r="DH564" s="123"/>
      <c r="DR564" s="123"/>
      <c r="EB564" s="123"/>
      <c r="EL564" s="123"/>
      <c r="EV564" s="123"/>
      <c r="FF564" s="123"/>
      <c r="FP564" s="123"/>
      <c r="FZ564" s="123"/>
      <c r="GJ564" s="123"/>
      <c r="GT564" s="123"/>
      <c r="HD564" s="123"/>
      <c r="HN564" s="123"/>
      <c r="HX564" s="123"/>
    </row>
    <row xmlns:x14ac="http://schemas.microsoft.com/office/spreadsheetml/2009/9/ac" r="565" s="3" customFormat="true" x14ac:dyDescent="0.25">
      <c r="A565" s="386"/>
      <c r="B565" s="123"/>
      <c r="L565" s="123"/>
      <c r="V565" s="123"/>
      <c r="AF565" s="123"/>
      <c r="AP565" s="123"/>
      <c r="AZ565" s="123"/>
      <c r="BJ565" s="123"/>
      <c r="BT565" s="123"/>
      <c r="CD565" s="123"/>
      <c r="CN565" s="123"/>
      <c r="CX565" s="123"/>
      <c r="DH565" s="123"/>
      <c r="DR565" s="123"/>
      <c r="EB565" s="123"/>
      <c r="EL565" s="123"/>
      <c r="EV565" s="123"/>
      <c r="FF565" s="123"/>
      <c r="FP565" s="123"/>
      <c r="FZ565" s="123"/>
      <c r="GJ565" s="123"/>
      <c r="GT565" s="123"/>
      <c r="HD565" s="123"/>
      <c r="HN565" s="123"/>
      <c r="HX565" s="123"/>
    </row>
    <row xmlns:x14ac="http://schemas.microsoft.com/office/spreadsheetml/2009/9/ac" r="566" s="3" customFormat="true" x14ac:dyDescent="0.25">
      <c r="A566" s="386"/>
      <c r="B566" s="123"/>
      <c r="L566" s="123"/>
      <c r="V566" s="123"/>
      <c r="AF566" s="123"/>
      <c r="AP566" s="123"/>
      <c r="AZ566" s="123"/>
      <c r="BJ566" s="123"/>
      <c r="BT566" s="123"/>
      <c r="CD566" s="123"/>
      <c r="CN566" s="123"/>
      <c r="CX566" s="123"/>
      <c r="DH566" s="123"/>
      <c r="DR566" s="123"/>
      <c r="EB566" s="123"/>
      <c r="EL566" s="123"/>
      <c r="EV566" s="123"/>
      <c r="FF566" s="123"/>
      <c r="FP566" s="123"/>
      <c r="FZ566" s="123"/>
      <c r="GJ566" s="123"/>
      <c r="GT566" s="123"/>
      <c r="HD566" s="123"/>
      <c r="HN566" s="123"/>
      <c r="HX566" s="123"/>
    </row>
    <row xmlns:x14ac="http://schemas.microsoft.com/office/spreadsheetml/2009/9/ac" r="567" s="3" customFormat="true" x14ac:dyDescent="0.25">
      <c r="A567" s="386"/>
      <c r="B567" s="123"/>
      <c r="L567" s="123"/>
      <c r="V567" s="123"/>
      <c r="AF567" s="123"/>
      <c r="AP567" s="123"/>
      <c r="AZ567" s="123"/>
      <c r="BJ567" s="123"/>
      <c r="BT567" s="123"/>
      <c r="CD567" s="123"/>
      <c r="CN567" s="123"/>
      <c r="CX567" s="123"/>
      <c r="DH567" s="123"/>
      <c r="DR567" s="123"/>
      <c r="EB567" s="123"/>
      <c r="EL567" s="123"/>
      <c r="EV567" s="123"/>
      <c r="FF567" s="123"/>
      <c r="FP567" s="123"/>
      <c r="FZ567" s="123"/>
      <c r="GJ567" s="123"/>
      <c r="GT567" s="123"/>
      <c r="HD567" s="123"/>
      <c r="HN567" s="123"/>
      <c r="HX567" s="123"/>
    </row>
    <row xmlns:x14ac="http://schemas.microsoft.com/office/spreadsheetml/2009/9/ac" r="568" s="3" customFormat="true" x14ac:dyDescent="0.25">
      <c r="A568" s="386"/>
      <c r="B568" s="123"/>
      <c r="L568" s="123"/>
      <c r="V568" s="123"/>
      <c r="AF568" s="123"/>
      <c r="AP568" s="123"/>
      <c r="AZ568" s="123"/>
      <c r="BJ568" s="123"/>
      <c r="BT568" s="123"/>
      <c r="CD568" s="123"/>
      <c r="CN568" s="123"/>
      <c r="CX568" s="123"/>
      <c r="DH568" s="123"/>
      <c r="DR568" s="123"/>
      <c r="EB568" s="123"/>
      <c r="EL568" s="123"/>
      <c r="EV568" s="123"/>
      <c r="FF568" s="123"/>
      <c r="FP568" s="123"/>
      <c r="FZ568" s="123"/>
      <c r="GJ568" s="123"/>
      <c r="GT568" s="123"/>
      <c r="HD568" s="123"/>
      <c r="HN568" s="123"/>
      <c r="HX568" s="123"/>
    </row>
    <row xmlns:x14ac="http://schemas.microsoft.com/office/spreadsheetml/2009/9/ac" r="569" s="3" customFormat="true" x14ac:dyDescent="0.25">
      <c r="A569" s="386"/>
      <c r="B569" s="123"/>
      <c r="L569" s="123"/>
      <c r="V569" s="123"/>
      <c r="AF569" s="123"/>
      <c r="AP569" s="123"/>
      <c r="AZ569" s="123"/>
      <c r="BJ569" s="123"/>
      <c r="BT569" s="123"/>
      <c r="CD569" s="123"/>
      <c r="CN569" s="123"/>
      <c r="CX569" s="123"/>
      <c r="DH569" s="123"/>
      <c r="DR569" s="123"/>
      <c r="EB569" s="123"/>
      <c r="EL569" s="123"/>
      <c r="EV569" s="123"/>
      <c r="FF569" s="123"/>
      <c r="FP569" s="123"/>
      <c r="FZ569" s="123"/>
      <c r="GJ569" s="123"/>
      <c r="GT569" s="123"/>
      <c r="HD569" s="123"/>
      <c r="HN569" s="123"/>
      <c r="HX569" s="123"/>
    </row>
    <row xmlns:x14ac="http://schemas.microsoft.com/office/spreadsheetml/2009/9/ac" r="570" s="3" customFormat="true" x14ac:dyDescent="0.25">
      <c r="A570" s="386"/>
      <c r="B570" s="123"/>
      <c r="L570" s="123"/>
      <c r="V570" s="123"/>
      <c r="AF570" s="123"/>
      <c r="AP570" s="123"/>
      <c r="AZ570" s="123"/>
      <c r="BJ570" s="123"/>
      <c r="BT570" s="123"/>
      <c r="CD570" s="123"/>
      <c r="CN570" s="123"/>
      <c r="CX570" s="123"/>
      <c r="DH570" s="123"/>
      <c r="DR570" s="123"/>
      <c r="EB570" s="123"/>
      <c r="EL570" s="123"/>
      <c r="EV570" s="123"/>
      <c r="FF570" s="123"/>
      <c r="FP570" s="123"/>
      <c r="FZ570" s="123"/>
      <c r="GJ570" s="123"/>
      <c r="GT570" s="123"/>
      <c r="HD570" s="123"/>
      <c r="HN570" s="123"/>
      <c r="HX570" s="123"/>
    </row>
    <row xmlns:x14ac="http://schemas.microsoft.com/office/spreadsheetml/2009/9/ac" r="571" s="3" customFormat="true" x14ac:dyDescent="0.25">
      <c r="A571" s="386"/>
      <c r="B571" s="123"/>
      <c r="L571" s="123"/>
      <c r="V571" s="123"/>
      <c r="AF571" s="123"/>
      <c r="AP571" s="123"/>
      <c r="AZ571" s="123"/>
      <c r="BJ571" s="123"/>
      <c r="BT571" s="123"/>
      <c r="CD571" s="123"/>
      <c r="CN571" s="123"/>
      <c r="CX571" s="123"/>
      <c r="DH571" s="123"/>
      <c r="DR571" s="123"/>
      <c r="EB571" s="123"/>
      <c r="EL571" s="123"/>
      <c r="EV571" s="123"/>
      <c r="FF571" s="123"/>
      <c r="FP571" s="123"/>
      <c r="FZ571" s="123"/>
      <c r="GJ571" s="123"/>
      <c r="GT571" s="123"/>
      <c r="HD571" s="123"/>
      <c r="HN571" s="123"/>
      <c r="HX571" s="123"/>
    </row>
    <row xmlns:x14ac="http://schemas.microsoft.com/office/spreadsheetml/2009/9/ac" r="572" s="3" customFormat="true" x14ac:dyDescent="0.25">
      <c r="A572" s="386"/>
      <c r="B572" s="123"/>
      <c r="L572" s="123"/>
      <c r="V572" s="123"/>
      <c r="AF572" s="123"/>
      <c r="AP572" s="123"/>
      <c r="AZ572" s="123"/>
      <c r="BJ572" s="123"/>
      <c r="BT572" s="123"/>
      <c r="CD572" s="123"/>
      <c r="CN572" s="123"/>
      <c r="CX572" s="123"/>
      <c r="DH572" s="123"/>
      <c r="DR572" s="123"/>
      <c r="EB572" s="123"/>
      <c r="EL572" s="123"/>
      <c r="EV572" s="123"/>
      <c r="FF572" s="123"/>
      <c r="FP572" s="123"/>
      <c r="FZ572" s="123"/>
      <c r="GJ572" s="123"/>
      <c r="GT572" s="123"/>
      <c r="HD572" s="123"/>
      <c r="HN572" s="123"/>
      <c r="HX572" s="123"/>
    </row>
    <row xmlns:x14ac="http://schemas.microsoft.com/office/spreadsheetml/2009/9/ac" r="573" s="3" customFormat="true" x14ac:dyDescent="0.25">
      <c r="A573" s="386"/>
      <c r="B573" s="123"/>
      <c r="L573" s="123"/>
      <c r="V573" s="123"/>
      <c r="AF573" s="123"/>
      <c r="AP573" s="123"/>
      <c r="AZ573" s="123"/>
      <c r="BJ573" s="123"/>
      <c r="BT573" s="123"/>
      <c r="CD573" s="123"/>
      <c r="CN573" s="123"/>
      <c r="CX573" s="123"/>
      <c r="DH573" s="123"/>
      <c r="DR573" s="123"/>
      <c r="EB573" s="123"/>
      <c r="EL573" s="123"/>
      <c r="EV573" s="123"/>
      <c r="FF573" s="123"/>
      <c r="FP573" s="123"/>
      <c r="FZ573" s="123"/>
      <c r="GJ573" s="123"/>
      <c r="GT573" s="123"/>
      <c r="HD573" s="123"/>
      <c r="HN573" s="123"/>
      <c r="HX573" s="123"/>
    </row>
    <row xmlns:x14ac="http://schemas.microsoft.com/office/spreadsheetml/2009/9/ac" r="574" s="3" customFormat="true" x14ac:dyDescent="0.25">
      <c r="A574" s="386"/>
      <c r="B574" s="123"/>
      <c r="L574" s="123"/>
      <c r="V574" s="123"/>
      <c r="AF574" s="123"/>
      <c r="AP574" s="123"/>
      <c r="AZ574" s="123"/>
      <c r="BJ574" s="123"/>
      <c r="BT574" s="123"/>
      <c r="CD574" s="123"/>
      <c r="CN574" s="123"/>
      <c r="CX574" s="123"/>
      <c r="DH574" s="123"/>
      <c r="DR574" s="123"/>
      <c r="EB574" s="123"/>
      <c r="EL574" s="123"/>
      <c r="EV574" s="123"/>
      <c r="FF574" s="123"/>
      <c r="FP574" s="123"/>
      <c r="FZ574" s="123"/>
      <c r="GJ574" s="123"/>
      <c r="GT574" s="123"/>
      <c r="HD574" s="123"/>
      <c r="HN574" s="123"/>
      <c r="HX574" s="123"/>
    </row>
    <row xmlns:x14ac="http://schemas.microsoft.com/office/spreadsheetml/2009/9/ac" r="575" s="3" customFormat="true" x14ac:dyDescent="0.25">
      <c r="A575" s="386"/>
      <c r="B575" s="123"/>
      <c r="L575" s="123"/>
      <c r="V575" s="123"/>
      <c r="AF575" s="123"/>
      <c r="AP575" s="123"/>
      <c r="AZ575" s="123"/>
      <c r="BJ575" s="123"/>
      <c r="BT575" s="123"/>
      <c r="CD575" s="123"/>
      <c r="CN575" s="123"/>
      <c r="CX575" s="123"/>
      <c r="DH575" s="123"/>
      <c r="DR575" s="123"/>
      <c r="EB575" s="123"/>
      <c r="EL575" s="123"/>
      <c r="EV575" s="123"/>
      <c r="FF575" s="123"/>
      <c r="FP575" s="123"/>
      <c r="FZ575" s="123"/>
      <c r="GJ575" s="123"/>
      <c r="GT575" s="123"/>
      <c r="HD575" s="123"/>
      <c r="HN575" s="123"/>
      <c r="HX575" s="123"/>
    </row>
    <row xmlns:x14ac="http://schemas.microsoft.com/office/spreadsheetml/2009/9/ac" r="576" s="3" customFormat="true" x14ac:dyDescent="0.25">
      <c r="A576" s="386"/>
      <c r="B576" s="123"/>
      <c r="L576" s="123"/>
      <c r="V576" s="123"/>
      <c r="AF576" s="123"/>
      <c r="AP576" s="123"/>
      <c r="AZ576" s="123"/>
      <c r="BJ576" s="123"/>
      <c r="BT576" s="123"/>
      <c r="CD576" s="123"/>
      <c r="CN576" s="123"/>
      <c r="CX576" s="123"/>
      <c r="DH576" s="123"/>
      <c r="DR576" s="123"/>
      <c r="EB576" s="123"/>
      <c r="EL576" s="123"/>
      <c r="EV576" s="123"/>
      <c r="FF576" s="123"/>
      <c r="FP576" s="123"/>
      <c r="FZ576" s="123"/>
      <c r="GJ576" s="123"/>
      <c r="GT576" s="123"/>
      <c r="HD576" s="123"/>
      <c r="HN576" s="123"/>
      <c r="HX576" s="123"/>
    </row>
    <row xmlns:x14ac="http://schemas.microsoft.com/office/spreadsheetml/2009/9/ac" r="577" s="3" customFormat="true" x14ac:dyDescent="0.25">
      <c r="A577" s="386"/>
      <c r="B577" s="123"/>
      <c r="L577" s="123"/>
      <c r="V577" s="123"/>
      <c r="AF577" s="123"/>
      <c r="AP577" s="123"/>
      <c r="AZ577" s="123"/>
      <c r="BJ577" s="123"/>
      <c r="BT577" s="123"/>
      <c r="CD577" s="123"/>
      <c r="CN577" s="123"/>
      <c r="CX577" s="123"/>
      <c r="DH577" s="123"/>
      <c r="DR577" s="123"/>
      <c r="EB577" s="123"/>
      <c r="EL577" s="123"/>
      <c r="EV577" s="123"/>
      <c r="FF577" s="123"/>
      <c r="FP577" s="123"/>
      <c r="FZ577" s="123"/>
      <c r="GJ577" s="123"/>
      <c r="GT577" s="123"/>
      <c r="HD577" s="123"/>
      <c r="HN577" s="123"/>
      <c r="HX577" s="123"/>
    </row>
    <row xmlns:x14ac="http://schemas.microsoft.com/office/spreadsheetml/2009/9/ac" r="578" s="3" customFormat="true" x14ac:dyDescent="0.25">
      <c r="A578" s="386"/>
      <c r="B578" s="123"/>
      <c r="L578" s="123"/>
      <c r="V578" s="123"/>
      <c r="AF578" s="123"/>
      <c r="AP578" s="123"/>
      <c r="AZ578" s="123"/>
      <c r="BJ578" s="123"/>
      <c r="BT578" s="123"/>
      <c r="CD578" s="123"/>
      <c r="CN578" s="123"/>
      <c r="CX578" s="123"/>
      <c r="DH578" s="123"/>
      <c r="DR578" s="123"/>
      <c r="EB578" s="123"/>
      <c r="EL578" s="123"/>
      <c r="EV578" s="123"/>
      <c r="FF578" s="123"/>
      <c r="FP578" s="123"/>
      <c r="FZ578" s="123"/>
      <c r="GJ578" s="123"/>
      <c r="GT578" s="123"/>
      <c r="HD578" s="123"/>
      <c r="HN578" s="123"/>
      <c r="HX578" s="123"/>
    </row>
    <row xmlns:x14ac="http://schemas.microsoft.com/office/spreadsheetml/2009/9/ac" r="579" s="3" customFormat="true" x14ac:dyDescent="0.25">
      <c r="A579" s="386"/>
      <c r="B579" s="123"/>
      <c r="L579" s="123"/>
      <c r="V579" s="123"/>
      <c r="AF579" s="123"/>
      <c r="AP579" s="123"/>
      <c r="AZ579" s="123"/>
      <c r="BJ579" s="123"/>
      <c r="BT579" s="123"/>
      <c r="CD579" s="123"/>
      <c r="CN579" s="123"/>
      <c r="CX579" s="123"/>
      <c r="DH579" s="123"/>
      <c r="DR579" s="123"/>
      <c r="EB579" s="123"/>
      <c r="EL579" s="123"/>
      <c r="EV579" s="123"/>
      <c r="FF579" s="123"/>
      <c r="FP579" s="123"/>
      <c r="FZ579" s="123"/>
      <c r="GJ579" s="123"/>
      <c r="GT579" s="123"/>
      <c r="HD579" s="123"/>
      <c r="HN579" s="123"/>
      <c r="HX579" s="123"/>
    </row>
    <row xmlns:x14ac="http://schemas.microsoft.com/office/spreadsheetml/2009/9/ac" r="580" s="3" customFormat="true" x14ac:dyDescent="0.25">
      <c r="A580" s="386"/>
      <c r="B580" s="123"/>
      <c r="L580" s="123"/>
      <c r="V580" s="123"/>
      <c r="AF580" s="123"/>
      <c r="AP580" s="123"/>
      <c r="AZ580" s="123"/>
      <c r="BJ580" s="123"/>
      <c r="BT580" s="123"/>
      <c r="CD580" s="123"/>
      <c r="CN580" s="123"/>
      <c r="CX580" s="123"/>
      <c r="DH580" s="123"/>
      <c r="DR580" s="123"/>
      <c r="EB580" s="123"/>
      <c r="EL580" s="123"/>
      <c r="EV580" s="123"/>
      <c r="FF580" s="123"/>
      <c r="FP580" s="123"/>
      <c r="FZ580" s="123"/>
      <c r="GJ580" s="123"/>
      <c r="GT580" s="123"/>
      <c r="HD580" s="123"/>
      <c r="HN580" s="123"/>
      <c r="HX580" s="123"/>
    </row>
    <row xmlns:x14ac="http://schemas.microsoft.com/office/spreadsheetml/2009/9/ac" r="581" s="3" customFormat="true" x14ac:dyDescent="0.25">
      <c r="A581" s="386"/>
      <c r="B581" s="123"/>
      <c r="L581" s="123"/>
      <c r="V581" s="123"/>
      <c r="AF581" s="123"/>
      <c r="AP581" s="123"/>
      <c r="AZ581" s="123"/>
      <c r="BJ581" s="123"/>
      <c r="BT581" s="123"/>
      <c r="CD581" s="123"/>
      <c r="CN581" s="123"/>
      <c r="CX581" s="123"/>
      <c r="DH581" s="123"/>
      <c r="DR581" s="123"/>
      <c r="EB581" s="123"/>
      <c r="EL581" s="123"/>
      <c r="EV581" s="123"/>
      <c r="FF581" s="123"/>
      <c r="FP581" s="123"/>
      <c r="FZ581" s="123"/>
      <c r="GJ581" s="123"/>
      <c r="GT581" s="123"/>
      <c r="HD581" s="123"/>
      <c r="HN581" s="123"/>
      <c r="HX581" s="123"/>
    </row>
    <row xmlns:x14ac="http://schemas.microsoft.com/office/spreadsheetml/2009/9/ac" r="582" s="3" customFormat="true" x14ac:dyDescent="0.25">
      <c r="A582" s="386"/>
      <c r="B582" s="123"/>
      <c r="L582" s="123"/>
      <c r="V582" s="123"/>
      <c r="AF582" s="123"/>
      <c r="AP582" s="123"/>
      <c r="AZ582" s="123"/>
      <c r="BJ582" s="123"/>
      <c r="BT582" s="123"/>
      <c r="CD582" s="123"/>
      <c r="CN582" s="123"/>
      <c r="CX582" s="123"/>
      <c r="DH582" s="123"/>
      <c r="DR582" s="123"/>
      <c r="EB582" s="123"/>
      <c r="EL582" s="123"/>
      <c r="EV582" s="123"/>
      <c r="FF582" s="123"/>
      <c r="FP582" s="123"/>
      <c r="FZ582" s="123"/>
      <c r="GJ582" s="123"/>
      <c r="GT582" s="123"/>
      <c r="HD582" s="123"/>
      <c r="HN582" s="123"/>
      <c r="HX582" s="123"/>
    </row>
    <row xmlns:x14ac="http://schemas.microsoft.com/office/spreadsheetml/2009/9/ac" r="583" s="3" customFormat="true" x14ac:dyDescent="0.25">
      <c r="A583" s="386"/>
      <c r="B583" s="123"/>
      <c r="L583" s="123"/>
      <c r="V583" s="123"/>
      <c r="AF583" s="123"/>
      <c r="AP583" s="123"/>
      <c r="AZ583" s="123"/>
      <c r="BJ583" s="123"/>
      <c r="BT583" s="123"/>
      <c r="CD583" s="123"/>
      <c r="CN583" s="123"/>
      <c r="CX583" s="123"/>
      <c r="DH583" s="123"/>
      <c r="DR583" s="123"/>
      <c r="EB583" s="123"/>
      <c r="EL583" s="123"/>
      <c r="EV583" s="123"/>
      <c r="FF583" s="123"/>
      <c r="FP583" s="123"/>
      <c r="FZ583" s="123"/>
      <c r="GJ583" s="123"/>
      <c r="GT583" s="123"/>
      <c r="HD583" s="123"/>
      <c r="HN583" s="123"/>
      <c r="HX583" s="123"/>
    </row>
    <row xmlns:x14ac="http://schemas.microsoft.com/office/spreadsheetml/2009/9/ac" r="584" s="3" customFormat="true" x14ac:dyDescent="0.25">
      <c r="A584" s="386"/>
      <c r="B584" s="123"/>
      <c r="L584" s="123"/>
      <c r="V584" s="123"/>
      <c r="AF584" s="123"/>
      <c r="AP584" s="123"/>
      <c r="AZ584" s="123"/>
      <c r="BJ584" s="123"/>
      <c r="BT584" s="123"/>
      <c r="CD584" s="123"/>
      <c r="CN584" s="123"/>
      <c r="CX584" s="123"/>
      <c r="DH584" s="123"/>
      <c r="DR584" s="123"/>
      <c r="EB584" s="123"/>
      <c r="EL584" s="123"/>
      <c r="EV584" s="123"/>
      <c r="FF584" s="123"/>
      <c r="FP584" s="123"/>
      <c r="FZ584" s="123"/>
      <c r="GJ584" s="123"/>
      <c r="GT584" s="123"/>
      <c r="HD584" s="123"/>
      <c r="HN584" s="123"/>
      <c r="HX584" s="123"/>
    </row>
    <row xmlns:x14ac="http://schemas.microsoft.com/office/spreadsheetml/2009/9/ac" r="585" s="3" customFormat="true" x14ac:dyDescent="0.25">
      <c r="A585" s="386"/>
      <c r="B585" s="123"/>
      <c r="L585" s="123"/>
      <c r="V585" s="123"/>
      <c r="AF585" s="123"/>
      <c r="AP585" s="123"/>
      <c r="AZ585" s="123"/>
      <c r="BJ585" s="123"/>
      <c r="BT585" s="123"/>
      <c r="CD585" s="123"/>
      <c r="CN585" s="123"/>
      <c r="CX585" s="123"/>
      <c r="DH585" s="123"/>
      <c r="DR585" s="123"/>
      <c r="EB585" s="123"/>
      <c r="EL585" s="123"/>
      <c r="EV585" s="123"/>
      <c r="FF585" s="123"/>
      <c r="FP585" s="123"/>
      <c r="FZ585" s="123"/>
      <c r="GJ585" s="123"/>
      <c r="GT585" s="123"/>
      <c r="HD585" s="123"/>
      <c r="HN585" s="123"/>
      <c r="HX585" s="123"/>
    </row>
    <row xmlns:x14ac="http://schemas.microsoft.com/office/spreadsheetml/2009/9/ac" r="586" s="3" customFormat="true" x14ac:dyDescent="0.25">
      <c r="A586" s="386"/>
      <c r="B586" s="123"/>
      <c r="L586" s="123"/>
      <c r="V586" s="123"/>
      <c r="AF586" s="123"/>
      <c r="AP586" s="123"/>
      <c r="AZ586" s="123"/>
      <c r="BJ586" s="123"/>
      <c r="BT586" s="123"/>
      <c r="CD586" s="123"/>
      <c r="CN586" s="123"/>
      <c r="CX586" s="123"/>
      <c r="DH586" s="123"/>
      <c r="DR586" s="123"/>
      <c r="EB586" s="123"/>
      <c r="EL586" s="123"/>
      <c r="EV586" s="123"/>
      <c r="FF586" s="123"/>
      <c r="FP586" s="123"/>
      <c r="FZ586" s="123"/>
      <c r="GJ586" s="123"/>
      <c r="GT586" s="123"/>
      <c r="HD586" s="123"/>
      <c r="HN586" s="123"/>
      <c r="HX586" s="123"/>
    </row>
    <row xmlns:x14ac="http://schemas.microsoft.com/office/spreadsheetml/2009/9/ac" r="587" s="3" customFormat="true" x14ac:dyDescent="0.25">
      <c r="A587" s="386"/>
      <c r="B587" s="123"/>
      <c r="L587" s="123"/>
      <c r="V587" s="123"/>
      <c r="AF587" s="123"/>
      <c r="AP587" s="123"/>
      <c r="AZ587" s="123"/>
      <c r="BJ587" s="123"/>
      <c r="BT587" s="123"/>
      <c r="CD587" s="123"/>
      <c r="CN587" s="123"/>
      <c r="CX587" s="123"/>
      <c r="DH587" s="123"/>
      <c r="DR587" s="123"/>
      <c r="EB587" s="123"/>
      <c r="EL587" s="123"/>
      <c r="EV587" s="123"/>
      <c r="FF587" s="123"/>
      <c r="FP587" s="123"/>
      <c r="FZ587" s="123"/>
      <c r="GJ587" s="123"/>
      <c r="GT587" s="123"/>
      <c r="HD587" s="123"/>
      <c r="HN587" s="123"/>
      <c r="HX587" s="123"/>
    </row>
    <row xmlns:x14ac="http://schemas.microsoft.com/office/spreadsheetml/2009/9/ac" r="588" s="3" customFormat="true" x14ac:dyDescent="0.25">
      <c r="A588" s="386"/>
      <c r="B588" s="123"/>
      <c r="L588" s="123"/>
      <c r="V588" s="123"/>
      <c r="AF588" s="123"/>
      <c r="AP588" s="123"/>
      <c r="AZ588" s="123"/>
      <c r="BJ588" s="123"/>
      <c r="BT588" s="123"/>
      <c r="CD588" s="123"/>
      <c r="CN588" s="123"/>
      <c r="CX588" s="123"/>
      <c r="DH588" s="123"/>
      <c r="DR588" s="123"/>
      <c r="EB588" s="123"/>
      <c r="EL588" s="123"/>
      <c r="EV588" s="123"/>
      <c r="FF588" s="123"/>
      <c r="FP588" s="123"/>
      <c r="FZ588" s="123"/>
      <c r="GJ588" s="123"/>
      <c r="GT588" s="123"/>
      <c r="HD588" s="123"/>
      <c r="HN588" s="123"/>
      <c r="HX588" s="123"/>
    </row>
    <row xmlns:x14ac="http://schemas.microsoft.com/office/spreadsheetml/2009/9/ac" r="589" s="3" customFormat="true" x14ac:dyDescent="0.25">
      <c r="A589" s="386"/>
      <c r="B589" s="123"/>
      <c r="L589" s="123"/>
      <c r="V589" s="123"/>
      <c r="AF589" s="123"/>
      <c r="AP589" s="123"/>
      <c r="AZ589" s="123"/>
      <c r="BJ589" s="123"/>
      <c r="BT589" s="123"/>
      <c r="CD589" s="123"/>
      <c r="CN589" s="123"/>
      <c r="CX589" s="123"/>
      <c r="DH589" s="123"/>
      <c r="DR589" s="123"/>
      <c r="EB589" s="123"/>
      <c r="EL589" s="123"/>
      <c r="EV589" s="123"/>
      <c r="FF589" s="123"/>
      <c r="FP589" s="123"/>
      <c r="FZ589" s="123"/>
      <c r="GJ589" s="123"/>
      <c r="GT589" s="123"/>
      <c r="HD589" s="123"/>
      <c r="HN589" s="123"/>
      <c r="HX589" s="123"/>
    </row>
    <row xmlns:x14ac="http://schemas.microsoft.com/office/spreadsheetml/2009/9/ac" r="590" s="3" customFormat="true" x14ac:dyDescent="0.25">
      <c r="A590" s="386"/>
      <c r="B590" s="123"/>
      <c r="L590" s="123"/>
      <c r="V590" s="123"/>
      <c r="AF590" s="123"/>
      <c r="AP590" s="123"/>
      <c r="AZ590" s="123"/>
      <c r="BJ590" s="123"/>
      <c r="BT590" s="123"/>
      <c r="CD590" s="123"/>
      <c r="CN590" s="123"/>
      <c r="CX590" s="123"/>
      <c r="DH590" s="123"/>
      <c r="DR590" s="123"/>
      <c r="EB590" s="123"/>
      <c r="EL590" s="123"/>
      <c r="EV590" s="123"/>
      <c r="FF590" s="123"/>
      <c r="FP590" s="123"/>
      <c r="FZ590" s="123"/>
      <c r="GJ590" s="123"/>
      <c r="GT590" s="123"/>
      <c r="HD590" s="123"/>
      <c r="HN590" s="123"/>
      <c r="HX590" s="123"/>
    </row>
    <row xmlns:x14ac="http://schemas.microsoft.com/office/spreadsheetml/2009/9/ac" r="591" s="3" customFormat="true" x14ac:dyDescent="0.25">
      <c r="A591" s="386"/>
      <c r="B591" s="123"/>
      <c r="L591" s="123"/>
      <c r="V591" s="123"/>
      <c r="AF591" s="123"/>
      <c r="AP591" s="123"/>
      <c r="AZ591" s="123"/>
      <c r="BJ591" s="123"/>
      <c r="BT591" s="123"/>
      <c r="CD591" s="123"/>
      <c r="CN591" s="123"/>
      <c r="CX591" s="123"/>
      <c r="DH591" s="123"/>
      <c r="DR591" s="123"/>
      <c r="EB591" s="123"/>
      <c r="EL591" s="123"/>
      <c r="EV591" s="123"/>
      <c r="FF591" s="123"/>
      <c r="FP591" s="123"/>
      <c r="FZ591" s="123"/>
      <c r="GJ591" s="123"/>
      <c r="GT591" s="123"/>
      <c r="HD591" s="123"/>
      <c r="HN591" s="123"/>
      <c r="HX591" s="123"/>
    </row>
    <row xmlns:x14ac="http://schemas.microsoft.com/office/spreadsheetml/2009/9/ac" r="592" s="3" customFormat="true" x14ac:dyDescent="0.25">
      <c r="A592" s="386"/>
      <c r="B592" s="123"/>
      <c r="L592" s="123"/>
      <c r="V592" s="123"/>
      <c r="AF592" s="123"/>
      <c r="AP592" s="123"/>
      <c r="AZ592" s="123"/>
      <c r="BJ592" s="123"/>
      <c r="BT592" s="123"/>
      <c r="CD592" s="123"/>
      <c r="CN592" s="123"/>
      <c r="CX592" s="123"/>
      <c r="DH592" s="123"/>
      <c r="DR592" s="123"/>
      <c r="EB592" s="123"/>
      <c r="EL592" s="123"/>
      <c r="EV592" s="123"/>
      <c r="FF592" s="123"/>
      <c r="FP592" s="123"/>
      <c r="FZ592" s="123"/>
      <c r="GJ592" s="123"/>
      <c r="GT592" s="123"/>
      <c r="HD592" s="123"/>
      <c r="HN592" s="123"/>
      <c r="HX592" s="123"/>
    </row>
    <row xmlns:x14ac="http://schemas.microsoft.com/office/spreadsheetml/2009/9/ac" r="593" s="3" customFormat="true" x14ac:dyDescent="0.25">
      <c r="A593" s="386"/>
      <c r="B593" s="123"/>
      <c r="L593" s="123"/>
      <c r="V593" s="123"/>
      <c r="AF593" s="123"/>
      <c r="AP593" s="123"/>
      <c r="AZ593" s="123"/>
      <c r="BJ593" s="123"/>
      <c r="BT593" s="123"/>
      <c r="CD593" s="123"/>
      <c r="CN593" s="123"/>
      <c r="CX593" s="123"/>
      <c r="DH593" s="123"/>
      <c r="DR593" s="123"/>
      <c r="EB593" s="123"/>
      <c r="EL593" s="123"/>
      <c r="EV593" s="123"/>
      <c r="FF593" s="123"/>
      <c r="FP593" s="123"/>
      <c r="FZ593" s="123"/>
      <c r="GJ593" s="123"/>
      <c r="GT593" s="123"/>
      <c r="HD593" s="123"/>
      <c r="HN593" s="123"/>
      <c r="HX593" s="123"/>
    </row>
    <row xmlns:x14ac="http://schemas.microsoft.com/office/spreadsheetml/2009/9/ac" r="594" s="3" customFormat="true" x14ac:dyDescent="0.25">
      <c r="A594" s="386"/>
      <c r="B594" s="123"/>
      <c r="L594" s="123"/>
      <c r="V594" s="123"/>
      <c r="AF594" s="123"/>
      <c r="AP594" s="123"/>
      <c r="AZ594" s="123"/>
      <c r="BJ594" s="123"/>
      <c r="BT594" s="123"/>
      <c r="CD594" s="123"/>
      <c r="CN594" s="123"/>
      <c r="CX594" s="123"/>
      <c r="DH594" s="123"/>
      <c r="DR594" s="123"/>
      <c r="EB594" s="123"/>
      <c r="EL594" s="123"/>
      <c r="EV594" s="123"/>
      <c r="FF594" s="123"/>
      <c r="FP594" s="123"/>
      <c r="FZ594" s="123"/>
      <c r="GJ594" s="123"/>
      <c r="GT594" s="123"/>
      <c r="HD594" s="123"/>
      <c r="HN594" s="123"/>
      <c r="HX594" s="123"/>
    </row>
    <row xmlns:x14ac="http://schemas.microsoft.com/office/spreadsheetml/2009/9/ac" r="595" s="3" customFormat="true" x14ac:dyDescent="0.25">
      <c r="A595" s="386"/>
      <c r="B595" s="123"/>
      <c r="L595" s="123"/>
      <c r="V595" s="123"/>
      <c r="AF595" s="123"/>
      <c r="AP595" s="123"/>
      <c r="AZ595" s="123"/>
      <c r="BJ595" s="123"/>
      <c r="BT595" s="123"/>
      <c r="CD595" s="123"/>
      <c r="CN595" s="123"/>
      <c r="CX595" s="123"/>
      <c r="DH595" s="123"/>
      <c r="DR595" s="123"/>
      <c r="EB595" s="123"/>
      <c r="EL595" s="123"/>
      <c r="EV595" s="123"/>
      <c r="FF595" s="123"/>
      <c r="FP595" s="123"/>
      <c r="FZ595" s="123"/>
      <c r="GJ595" s="123"/>
      <c r="GT595" s="123"/>
      <c r="HD595" s="123"/>
      <c r="HN595" s="123"/>
      <c r="HX595" s="123"/>
    </row>
    <row xmlns:x14ac="http://schemas.microsoft.com/office/spreadsheetml/2009/9/ac" r="596" s="3" customFormat="true" x14ac:dyDescent="0.25">
      <c r="A596" s="386"/>
      <c r="B596" s="123"/>
      <c r="L596" s="123"/>
      <c r="V596" s="123"/>
      <c r="AF596" s="123"/>
      <c r="AP596" s="123"/>
      <c r="AZ596" s="123"/>
      <c r="BJ596" s="123"/>
      <c r="BT596" s="123"/>
      <c r="CD596" s="123"/>
      <c r="CN596" s="123"/>
      <c r="CX596" s="123"/>
      <c r="DH596" s="123"/>
      <c r="DR596" s="123"/>
      <c r="EB596" s="123"/>
      <c r="EL596" s="123"/>
      <c r="EV596" s="123"/>
      <c r="FF596" s="123"/>
      <c r="FP596" s="123"/>
      <c r="FZ596" s="123"/>
      <c r="GJ596" s="123"/>
      <c r="GT596" s="123"/>
      <c r="HD596" s="123"/>
      <c r="HN596" s="123"/>
      <c r="HX596" s="123"/>
    </row>
    <row xmlns:x14ac="http://schemas.microsoft.com/office/spreadsheetml/2009/9/ac" r="597" s="3" customFormat="true" x14ac:dyDescent="0.25">
      <c r="A597" s="386"/>
      <c r="B597" s="123"/>
      <c r="L597" s="123"/>
      <c r="V597" s="123"/>
      <c r="AF597" s="123"/>
      <c r="AP597" s="123"/>
      <c r="AZ597" s="123"/>
      <c r="BJ597" s="123"/>
      <c r="BT597" s="123"/>
      <c r="CD597" s="123"/>
      <c r="CN597" s="123"/>
      <c r="CX597" s="123"/>
      <c r="DH597" s="123"/>
      <c r="DR597" s="123"/>
      <c r="EB597" s="123"/>
      <c r="EL597" s="123"/>
      <c r="EV597" s="123"/>
      <c r="FF597" s="123"/>
      <c r="FP597" s="123"/>
      <c r="FZ597" s="123"/>
      <c r="GJ597" s="123"/>
      <c r="GT597" s="123"/>
      <c r="HD597" s="123"/>
      <c r="HN597" s="123"/>
      <c r="HX597" s="123"/>
    </row>
    <row xmlns:x14ac="http://schemas.microsoft.com/office/spreadsheetml/2009/9/ac" r="598" s="3" customFormat="true" x14ac:dyDescent="0.25">
      <c r="A598" s="386"/>
      <c r="B598" s="123"/>
      <c r="L598" s="123"/>
      <c r="V598" s="123"/>
      <c r="AF598" s="123"/>
      <c r="AP598" s="123"/>
      <c r="AZ598" s="123"/>
      <c r="BJ598" s="123"/>
      <c r="BT598" s="123"/>
      <c r="CD598" s="123"/>
      <c r="CN598" s="123"/>
      <c r="CX598" s="123"/>
      <c r="DH598" s="123"/>
      <c r="DR598" s="123"/>
      <c r="EB598" s="123"/>
      <c r="EL598" s="123"/>
      <c r="EV598" s="123"/>
      <c r="FF598" s="123"/>
      <c r="FP598" s="123"/>
      <c r="FZ598" s="123"/>
      <c r="GJ598" s="123"/>
      <c r="GT598" s="123"/>
      <c r="HD598" s="123"/>
      <c r="HN598" s="123"/>
      <c r="HX598" s="123"/>
    </row>
    <row xmlns:x14ac="http://schemas.microsoft.com/office/spreadsheetml/2009/9/ac" r="599" s="3" customFormat="true" x14ac:dyDescent="0.25">
      <c r="A599" s="386"/>
      <c r="B599" s="123"/>
      <c r="L599" s="123"/>
      <c r="V599" s="123"/>
      <c r="AF599" s="123"/>
      <c r="AP599" s="123"/>
      <c r="AZ599" s="123"/>
      <c r="BJ599" s="123"/>
      <c r="BT599" s="123"/>
      <c r="CD599" s="123"/>
      <c r="CN599" s="123"/>
      <c r="CX599" s="123"/>
      <c r="DH599" s="123"/>
      <c r="DR599" s="123"/>
      <c r="EB599" s="123"/>
      <c r="EL599" s="123"/>
      <c r="EV599" s="123"/>
      <c r="FF599" s="123"/>
      <c r="FP599" s="123"/>
      <c r="FZ599" s="123"/>
      <c r="GJ599" s="123"/>
      <c r="GT599" s="123"/>
      <c r="HD599" s="123"/>
      <c r="HN599" s="123"/>
      <c r="HX599" s="123"/>
    </row>
    <row xmlns:x14ac="http://schemas.microsoft.com/office/spreadsheetml/2009/9/ac" r="600" s="3" customFormat="true" x14ac:dyDescent="0.25">
      <c r="A600" s="386"/>
      <c r="B600" s="123"/>
      <c r="L600" s="123"/>
      <c r="V600" s="123"/>
      <c r="AF600" s="123"/>
      <c r="AP600" s="123"/>
      <c r="AZ600" s="123"/>
      <c r="BJ600" s="123"/>
      <c r="BT600" s="123"/>
      <c r="CD600" s="123"/>
      <c r="CN600" s="123"/>
      <c r="CX600" s="123"/>
      <c r="DH600" s="123"/>
      <c r="DR600" s="123"/>
      <c r="EB600" s="123"/>
      <c r="EL600" s="123"/>
      <c r="EV600" s="123"/>
      <c r="FF600" s="123"/>
      <c r="FP600" s="123"/>
      <c r="FZ600" s="123"/>
      <c r="GJ600" s="123"/>
      <c r="GT600" s="123"/>
      <c r="HD600" s="123"/>
      <c r="HN600" s="123"/>
      <c r="HX600" s="123"/>
    </row>
    <row xmlns:x14ac="http://schemas.microsoft.com/office/spreadsheetml/2009/9/ac" r="601" s="3" customFormat="true" x14ac:dyDescent="0.25">
      <c r="A601" s="386"/>
      <c r="B601" s="123"/>
      <c r="L601" s="123"/>
      <c r="V601" s="123"/>
      <c r="AF601" s="123"/>
      <c r="AP601" s="123"/>
      <c r="AZ601" s="123"/>
      <c r="BJ601" s="123"/>
      <c r="BT601" s="123"/>
      <c r="CD601" s="123"/>
      <c r="CN601" s="123"/>
      <c r="CX601" s="123"/>
      <c r="DH601" s="123"/>
      <c r="DR601" s="123"/>
      <c r="EB601" s="123"/>
      <c r="EL601" s="123"/>
      <c r="EV601" s="123"/>
      <c r="FF601" s="123"/>
      <c r="FP601" s="123"/>
      <c r="FZ601" s="123"/>
      <c r="GJ601" s="123"/>
      <c r="GT601" s="123"/>
      <c r="HD601" s="123"/>
      <c r="HN601" s="123"/>
      <c r="HX601" s="123"/>
    </row>
    <row xmlns:x14ac="http://schemas.microsoft.com/office/spreadsheetml/2009/9/ac" r="602" s="3" customFormat="true" x14ac:dyDescent="0.25">
      <c r="A602" s="386"/>
      <c r="B602" s="123"/>
      <c r="L602" s="123"/>
      <c r="V602" s="123"/>
      <c r="AF602" s="123"/>
      <c r="AP602" s="123"/>
      <c r="AZ602" s="123"/>
      <c r="BJ602" s="123"/>
      <c r="BT602" s="123"/>
      <c r="CD602" s="123"/>
      <c r="CN602" s="123"/>
      <c r="CX602" s="123"/>
      <c r="DH602" s="123"/>
      <c r="DR602" s="123"/>
      <c r="EB602" s="123"/>
      <c r="EL602" s="123"/>
      <c r="EV602" s="123"/>
      <c r="FF602" s="123"/>
      <c r="FP602" s="123"/>
      <c r="FZ602" s="123"/>
      <c r="GJ602" s="123"/>
      <c r="GT602" s="123"/>
      <c r="HD602" s="123"/>
      <c r="HN602" s="123"/>
      <c r="HX602" s="123"/>
    </row>
    <row xmlns:x14ac="http://schemas.microsoft.com/office/spreadsheetml/2009/9/ac" r="603" s="3" customFormat="true" x14ac:dyDescent="0.25">
      <c r="A603" s="386"/>
      <c r="B603" s="123"/>
      <c r="L603" s="123"/>
      <c r="V603" s="123"/>
      <c r="AF603" s="123"/>
      <c r="AP603" s="123"/>
      <c r="AZ603" s="123"/>
      <c r="BJ603" s="123"/>
      <c r="BT603" s="123"/>
      <c r="CD603" s="123"/>
      <c r="CN603" s="123"/>
      <c r="CX603" s="123"/>
      <c r="DH603" s="123"/>
      <c r="DR603" s="123"/>
      <c r="EB603" s="123"/>
      <c r="EL603" s="123"/>
      <c r="EV603" s="123"/>
      <c r="FF603" s="123"/>
      <c r="FP603" s="123"/>
      <c r="FZ603" s="123"/>
      <c r="GJ603" s="123"/>
      <c r="GT603" s="123"/>
      <c r="HD603" s="123"/>
      <c r="HN603" s="123"/>
      <c r="HX603" s="123"/>
    </row>
    <row xmlns:x14ac="http://schemas.microsoft.com/office/spreadsheetml/2009/9/ac" r="604" s="3" customFormat="true" x14ac:dyDescent="0.25">
      <c r="A604" s="386"/>
      <c r="B604" s="123"/>
      <c r="L604" s="123"/>
      <c r="V604" s="123"/>
      <c r="AF604" s="123"/>
      <c r="AP604" s="123"/>
      <c r="AZ604" s="123"/>
      <c r="BJ604" s="123"/>
      <c r="BT604" s="123"/>
      <c r="CD604" s="123"/>
      <c r="CN604" s="123"/>
      <c r="CX604" s="123"/>
      <c r="DH604" s="123"/>
      <c r="DR604" s="123"/>
      <c r="EB604" s="123"/>
      <c r="EL604" s="123"/>
      <c r="EV604" s="123"/>
      <c r="FF604" s="123"/>
      <c r="FP604" s="123"/>
      <c r="FZ604" s="123"/>
      <c r="GJ604" s="123"/>
      <c r="GT604" s="123"/>
      <c r="HD604" s="123"/>
      <c r="HN604" s="123"/>
      <c r="HX604" s="123"/>
    </row>
    <row xmlns:x14ac="http://schemas.microsoft.com/office/spreadsheetml/2009/9/ac" r="605" s="3" customFormat="true" x14ac:dyDescent="0.25">
      <c r="A605" s="386"/>
      <c r="B605" s="123"/>
      <c r="L605" s="123"/>
      <c r="V605" s="123"/>
      <c r="AF605" s="123"/>
      <c r="AP605" s="123"/>
      <c r="AZ605" s="123"/>
      <c r="BJ605" s="123"/>
      <c r="BT605" s="123"/>
      <c r="CD605" s="123"/>
      <c r="CN605" s="123"/>
      <c r="CX605" s="123"/>
      <c r="DH605" s="123"/>
      <c r="DR605" s="123"/>
      <c r="EB605" s="123"/>
      <c r="EL605" s="123"/>
      <c r="EV605" s="123"/>
      <c r="FF605" s="123"/>
      <c r="FP605" s="123"/>
      <c r="FZ605" s="123"/>
      <c r="GJ605" s="123"/>
      <c r="GT605" s="123"/>
      <c r="HD605" s="123"/>
      <c r="HN605" s="123"/>
      <c r="HX605" s="123"/>
    </row>
    <row xmlns:x14ac="http://schemas.microsoft.com/office/spreadsheetml/2009/9/ac" r="606" s="3" customFormat="true" x14ac:dyDescent="0.25">
      <c r="A606" s="386"/>
      <c r="B606" s="123"/>
      <c r="L606" s="123"/>
      <c r="V606" s="123"/>
      <c r="AF606" s="123"/>
      <c r="AP606" s="123"/>
      <c r="AZ606" s="123"/>
      <c r="BJ606" s="123"/>
      <c r="BT606" s="123"/>
      <c r="CD606" s="123"/>
      <c r="CN606" s="123"/>
      <c r="CX606" s="123"/>
      <c r="DH606" s="123"/>
      <c r="DR606" s="123"/>
      <c r="EB606" s="123"/>
      <c r="EL606" s="123"/>
      <c r="EV606" s="123"/>
      <c r="FF606" s="123"/>
      <c r="FP606" s="123"/>
      <c r="FZ606" s="123"/>
      <c r="GJ606" s="123"/>
      <c r="GT606" s="123"/>
      <c r="HD606" s="123"/>
      <c r="HN606" s="123"/>
      <c r="HX606" s="123"/>
    </row>
    <row xmlns:x14ac="http://schemas.microsoft.com/office/spreadsheetml/2009/9/ac" r="607" s="3" customFormat="true" x14ac:dyDescent="0.25">
      <c r="A607" s="386"/>
      <c r="B607" s="123"/>
      <c r="L607" s="123"/>
      <c r="V607" s="123"/>
      <c r="AF607" s="123"/>
      <c r="AP607" s="123"/>
      <c r="AZ607" s="123"/>
      <c r="BJ607" s="123"/>
      <c r="BT607" s="123"/>
      <c r="CD607" s="123"/>
      <c r="CN607" s="123"/>
      <c r="CX607" s="123"/>
      <c r="DH607" s="123"/>
      <c r="DR607" s="123"/>
      <c r="EB607" s="123"/>
      <c r="EL607" s="123"/>
      <c r="EV607" s="123"/>
      <c r="FF607" s="123"/>
      <c r="FP607" s="123"/>
      <c r="FZ607" s="123"/>
      <c r="GJ607" s="123"/>
      <c r="GT607" s="123"/>
      <c r="HD607" s="123"/>
      <c r="HN607" s="123"/>
      <c r="HX607" s="123"/>
    </row>
    <row xmlns:x14ac="http://schemas.microsoft.com/office/spreadsheetml/2009/9/ac" r="608" s="3" customFormat="true" x14ac:dyDescent="0.25">
      <c r="A608" s="386"/>
      <c r="B608" s="123"/>
      <c r="L608" s="123"/>
      <c r="V608" s="123"/>
      <c r="AF608" s="123"/>
      <c r="AP608" s="123"/>
      <c r="AZ608" s="123"/>
      <c r="BJ608" s="123"/>
      <c r="BT608" s="123"/>
      <c r="CD608" s="123"/>
      <c r="CN608" s="123"/>
      <c r="CX608" s="123"/>
      <c r="DH608" s="123"/>
      <c r="DR608" s="123"/>
      <c r="EB608" s="123"/>
      <c r="EL608" s="123"/>
      <c r="EV608" s="123"/>
      <c r="FF608" s="123"/>
      <c r="FP608" s="123"/>
      <c r="FZ608" s="123"/>
      <c r="GJ608" s="123"/>
      <c r="GT608" s="123"/>
      <c r="HD608" s="123"/>
      <c r="HN608" s="123"/>
      <c r="HX608" s="123"/>
    </row>
    <row xmlns:x14ac="http://schemas.microsoft.com/office/spreadsheetml/2009/9/ac" r="609" s="3" customFormat="true" x14ac:dyDescent="0.25">
      <c r="A609" s="386"/>
      <c r="B609" s="123"/>
      <c r="L609" s="123"/>
      <c r="V609" s="123"/>
      <c r="AF609" s="123"/>
      <c r="AP609" s="123"/>
      <c r="AZ609" s="123"/>
      <c r="BJ609" s="123"/>
      <c r="BT609" s="123"/>
      <c r="CD609" s="123"/>
      <c r="CN609" s="123"/>
      <c r="CX609" s="123"/>
      <c r="DH609" s="123"/>
      <c r="DR609" s="123"/>
      <c r="EB609" s="123"/>
      <c r="EL609" s="123"/>
      <c r="EV609" s="123"/>
      <c r="FF609" s="123"/>
      <c r="FP609" s="123"/>
      <c r="FZ609" s="123"/>
      <c r="GJ609" s="123"/>
      <c r="GT609" s="123"/>
      <c r="HD609" s="123"/>
      <c r="HN609" s="123"/>
      <c r="HX609" s="123"/>
    </row>
    <row xmlns:x14ac="http://schemas.microsoft.com/office/spreadsheetml/2009/9/ac" r="610" s="3" customFormat="true" x14ac:dyDescent="0.25">
      <c r="A610" s="386"/>
      <c r="B610" s="123"/>
      <c r="L610" s="123"/>
      <c r="V610" s="123"/>
      <c r="AF610" s="123"/>
      <c r="AP610" s="123"/>
      <c r="AZ610" s="123"/>
      <c r="BJ610" s="123"/>
      <c r="BT610" s="123"/>
      <c r="CD610" s="123"/>
      <c r="CN610" s="123"/>
      <c r="CX610" s="123"/>
      <c r="DH610" s="123"/>
      <c r="DR610" s="123"/>
      <c r="EB610" s="123"/>
      <c r="EL610" s="123"/>
      <c r="EV610" s="123"/>
      <c r="FF610" s="123"/>
      <c r="FP610" s="123"/>
      <c r="FZ610" s="123"/>
      <c r="GJ610" s="123"/>
      <c r="GT610" s="123"/>
      <c r="HD610" s="123"/>
      <c r="HN610" s="123"/>
      <c r="HX610" s="123"/>
    </row>
    <row xmlns:x14ac="http://schemas.microsoft.com/office/spreadsheetml/2009/9/ac" r="611" s="3" customFormat="true" x14ac:dyDescent="0.25">
      <c r="A611" s="386"/>
      <c r="B611" s="123"/>
      <c r="L611" s="123"/>
      <c r="V611" s="123"/>
      <c r="AF611" s="123"/>
      <c r="AP611" s="123"/>
      <c r="AZ611" s="123"/>
      <c r="BJ611" s="123"/>
      <c r="BT611" s="123"/>
      <c r="CD611" s="123"/>
      <c r="CN611" s="123"/>
      <c r="CX611" s="123"/>
      <c r="DH611" s="123"/>
      <c r="DR611" s="123"/>
      <c r="EB611" s="123"/>
      <c r="EL611" s="123"/>
      <c r="EV611" s="123"/>
      <c r="FF611" s="123"/>
      <c r="FP611" s="123"/>
      <c r="FZ611" s="123"/>
      <c r="GJ611" s="123"/>
      <c r="GT611" s="123"/>
      <c r="HD611" s="123"/>
      <c r="HN611" s="123"/>
      <c r="HX611" s="123"/>
    </row>
    <row xmlns:x14ac="http://schemas.microsoft.com/office/spreadsheetml/2009/9/ac" r="612" s="3" customFormat="true" x14ac:dyDescent="0.25">
      <c r="A612" s="386"/>
      <c r="B612" s="123"/>
      <c r="L612" s="123"/>
      <c r="V612" s="123"/>
      <c r="AF612" s="123"/>
      <c r="AP612" s="123"/>
      <c r="AZ612" s="123"/>
      <c r="BJ612" s="123"/>
      <c r="BT612" s="123"/>
      <c r="CD612" s="123"/>
      <c r="CN612" s="123"/>
      <c r="CX612" s="123"/>
      <c r="DH612" s="123"/>
      <c r="DR612" s="123"/>
      <c r="EB612" s="123"/>
      <c r="EL612" s="123"/>
      <c r="EV612" s="123"/>
      <c r="FF612" s="123"/>
      <c r="FP612" s="123"/>
      <c r="FZ612" s="123"/>
      <c r="GJ612" s="123"/>
      <c r="GT612" s="123"/>
      <c r="HD612" s="123"/>
      <c r="HN612" s="123"/>
      <c r="HX612" s="123"/>
    </row>
    <row xmlns:x14ac="http://schemas.microsoft.com/office/spreadsheetml/2009/9/ac" r="613" s="3" customFormat="true" x14ac:dyDescent="0.25">
      <c r="A613" s="386"/>
      <c r="B613" s="123"/>
      <c r="L613" s="123"/>
      <c r="V613" s="123"/>
      <c r="AF613" s="123"/>
      <c r="AP613" s="123"/>
      <c r="AZ613" s="123"/>
      <c r="BJ613" s="123"/>
      <c r="BT613" s="123"/>
      <c r="CD613" s="123"/>
      <c r="CN613" s="123"/>
      <c r="CX613" s="123"/>
      <c r="DH613" s="123"/>
      <c r="DR613" s="123"/>
      <c r="EB613" s="123"/>
      <c r="EL613" s="123"/>
      <c r="EV613" s="123"/>
      <c r="FF613" s="123"/>
      <c r="FP613" s="123"/>
      <c r="FZ613" s="123"/>
      <c r="GJ613" s="123"/>
      <c r="GT613" s="123"/>
      <c r="HD613" s="123"/>
      <c r="HN613" s="123"/>
      <c r="HX613" s="123"/>
    </row>
    <row xmlns:x14ac="http://schemas.microsoft.com/office/spreadsheetml/2009/9/ac" r="614" s="3" customFormat="true" x14ac:dyDescent="0.25">
      <c r="A614" s="386"/>
      <c r="B614" s="123"/>
      <c r="L614" s="123"/>
      <c r="V614" s="123"/>
      <c r="AF614" s="123"/>
      <c r="AP614" s="123"/>
      <c r="AZ614" s="123"/>
      <c r="BJ614" s="123"/>
      <c r="BT614" s="123"/>
      <c r="CD614" s="123"/>
      <c r="CN614" s="123"/>
      <c r="CX614" s="123"/>
      <c r="DH614" s="123"/>
      <c r="DR614" s="123"/>
      <c r="EB614" s="123"/>
      <c r="EL614" s="123"/>
      <c r="EV614" s="123"/>
      <c r="FF614" s="123"/>
      <c r="FP614" s="123"/>
      <c r="FZ614" s="123"/>
      <c r="GJ614" s="123"/>
      <c r="GT614" s="123"/>
      <c r="HD614" s="123"/>
      <c r="HN614" s="123"/>
      <c r="HX614" s="123"/>
    </row>
    <row xmlns:x14ac="http://schemas.microsoft.com/office/spreadsheetml/2009/9/ac" r="615" s="3" customFormat="true" x14ac:dyDescent="0.25">
      <c r="A615" s="386"/>
      <c r="B615" s="123"/>
      <c r="L615" s="123"/>
      <c r="V615" s="123"/>
      <c r="AF615" s="123"/>
      <c r="AP615" s="123"/>
      <c r="AZ615" s="123"/>
      <c r="BJ615" s="123"/>
      <c r="BT615" s="123"/>
      <c r="CD615" s="123"/>
      <c r="CN615" s="123"/>
      <c r="CX615" s="123"/>
      <c r="DH615" s="123"/>
      <c r="DR615" s="123"/>
      <c r="EB615" s="123"/>
      <c r="EL615" s="123"/>
      <c r="EV615" s="123"/>
      <c r="FF615" s="123"/>
      <c r="FP615" s="123"/>
      <c r="FZ615" s="123"/>
      <c r="GJ615" s="123"/>
      <c r="GT615" s="123"/>
      <c r="HD615" s="123"/>
      <c r="HN615" s="123"/>
      <c r="HX615" s="123"/>
    </row>
    <row xmlns:x14ac="http://schemas.microsoft.com/office/spreadsheetml/2009/9/ac" r="616" s="3" customFormat="true" x14ac:dyDescent="0.25">
      <c r="A616" s="386"/>
      <c r="B616" s="123"/>
      <c r="L616" s="123"/>
      <c r="V616" s="123"/>
      <c r="AF616" s="123"/>
      <c r="AP616" s="123"/>
      <c r="AZ616" s="123"/>
      <c r="BJ616" s="123"/>
      <c r="BT616" s="123"/>
      <c r="CD616" s="123"/>
      <c r="CN616" s="123"/>
      <c r="CX616" s="123"/>
      <c r="DH616" s="123"/>
      <c r="DR616" s="123"/>
      <c r="EB616" s="123"/>
      <c r="EL616" s="123"/>
      <c r="EV616" s="123"/>
      <c r="FF616" s="123"/>
      <c r="FP616" s="123"/>
      <c r="FZ616" s="123"/>
      <c r="GJ616" s="123"/>
      <c r="GT616" s="123"/>
      <c r="HD616" s="123"/>
      <c r="HN616" s="123"/>
      <c r="HX616" s="123"/>
    </row>
    <row xmlns:x14ac="http://schemas.microsoft.com/office/spreadsheetml/2009/9/ac" r="617" s="3" customFormat="true" x14ac:dyDescent="0.25">
      <c r="A617" s="386"/>
      <c r="B617" s="123"/>
      <c r="L617" s="123"/>
      <c r="V617" s="123"/>
      <c r="AF617" s="123"/>
      <c r="AP617" s="123"/>
      <c r="AZ617" s="123"/>
      <c r="BJ617" s="123"/>
      <c r="BT617" s="123"/>
      <c r="CD617" s="123"/>
      <c r="CN617" s="123"/>
      <c r="CX617" s="123"/>
      <c r="DH617" s="123"/>
      <c r="DR617" s="123"/>
      <c r="EB617" s="123"/>
      <c r="EL617" s="123"/>
      <c r="EV617" s="123"/>
      <c r="FF617" s="123"/>
      <c r="FP617" s="123"/>
      <c r="FZ617" s="123"/>
      <c r="GJ617" s="123"/>
      <c r="GT617" s="123"/>
      <c r="HD617" s="123"/>
      <c r="HN617" s="123"/>
      <c r="HX617" s="123"/>
    </row>
    <row xmlns:x14ac="http://schemas.microsoft.com/office/spreadsheetml/2009/9/ac" r="618" s="3" customFormat="true" x14ac:dyDescent="0.25">
      <c r="A618" s="386"/>
      <c r="B618" s="123"/>
      <c r="L618" s="123"/>
      <c r="V618" s="123"/>
      <c r="AF618" s="123"/>
      <c r="AP618" s="123"/>
      <c r="AZ618" s="123"/>
      <c r="BJ618" s="123"/>
      <c r="BT618" s="123"/>
      <c r="CD618" s="123"/>
      <c r="CN618" s="123"/>
      <c r="CX618" s="123"/>
      <c r="DH618" s="123"/>
      <c r="DR618" s="123"/>
      <c r="EB618" s="123"/>
      <c r="EL618" s="123"/>
      <c r="EV618" s="123"/>
      <c r="FF618" s="123"/>
      <c r="FP618" s="123"/>
      <c r="FZ618" s="123"/>
      <c r="GJ618" s="123"/>
      <c r="GT618" s="123"/>
      <c r="HD618" s="123"/>
      <c r="HN618" s="123"/>
      <c r="HX618" s="123"/>
    </row>
    <row xmlns:x14ac="http://schemas.microsoft.com/office/spreadsheetml/2009/9/ac" r="619" s="3" customFormat="true" x14ac:dyDescent="0.25">
      <c r="A619" s="386"/>
      <c r="B619" s="123"/>
      <c r="L619" s="123"/>
      <c r="V619" s="123"/>
      <c r="AF619" s="123"/>
      <c r="AP619" s="123"/>
      <c r="AZ619" s="123"/>
      <c r="BJ619" s="123"/>
      <c r="BT619" s="123"/>
      <c r="CD619" s="123"/>
      <c r="CN619" s="123"/>
      <c r="CX619" s="123"/>
      <c r="DH619" s="123"/>
      <c r="DR619" s="123"/>
      <c r="EB619" s="123"/>
      <c r="EL619" s="123"/>
      <c r="EV619" s="123"/>
      <c r="FF619" s="123"/>
      <c r="FP619" s="123"/>
      <c r="FZ619" s="123"/>
      <c r="GJ619" s="123"/>
      <c r="GT619" s="123"/>
      <c r="HD619" s="123"/>
      <c r="HN619" s="123"/>
      <c r="HX619" s="123"/>
    </row>
    <row xmlns:x14ac="http://schemas.microsoft.com/office/spreadsheetml/2009/9/ac" r="620" s="3" customFormat="true" x14ac:dyDescent="0.25">
      <c r="A620" s="386"/>
      <c r="B620" s="123"/>
      <c r="L620" s="123"/>
      <c r="V620" s="123"/>
      <c r="AF620" s="123"/>
      <c r="AP620" s="123"/>
      <c r="AZ620" s="123"/>
      <c r="BJ620" s="123"/>
      <c r="BT620" s="123"/>
      <c r="CD620" s="123"/>
      <c r="CN620" s="123"/>
      <c r="CX620" s="123"/>
      <c r="DH620" s="123"/>
      <c r="DR620" s="123"/>
      <c r="EB620" s="123"/>
      <c r="EL620" s="123"/>
      <c r="EV620" s="123"/>
      <c r="FF620" s="123"/>
      <c r="FP620" s="123"/>
      <c r="FZ620" s="123"/>
      <c r="GJ620" s="123"/>
      <c r="GT620" s="123"/>
      <c r="HD620" s="123"/>
      <c r="HN620" s="123"/>
      <c r="HX620" s="123"/>
    </row>
    <row xmlns:x14ac="http://schemas.microsoft.com/office/spreadsheetml/2009/9/ac" r="621" s="3" customFormat="true" x14ac:dyDescent="0.25">
      <c r="A621" s="386"/>
      <c r="B621" s="123"/>
      <c r="L621" s="123"/>
      <c r="V621" s="123"/>
      <c r="AF621" s="123"/>
      <c r="AP621" s="123"/>
      <c r="AZ621" s="123"/>
      <c r="BJ621" s="123"/>
      <c r="BT621" s="123"/>
      <c r="CD621" s="123"/>
      <c r="CN621" s="123"/>
      <c r="CX621" s="123"/>
      <c r="DH621" s="123"/>
      <c r="DR621" s="123"/>
      <c r="EB621" s="123"/>
      <c r="EL621" s="123"/>
      <c r="EV621" s="123"/>
      <c r="FF621" s="123"/>
      <c r="FP621" s="123"/>
      <c r="FZ621" s="123"/>
      <c r="GJ621" s="123"/>
      <c r="GT621" s="123"/>
      <c r="HD621" s="123"/>
      <c r="HN621" s="123"/>
      <c r="HX621" s="123"/>
    </row>
    <row xmlns:x14ac="http://schemas.microsoft.com/office/spreadsheetml/2009/9/ac" r="622" s="3" customFormat="true" x14ac:dyDescent="0.25">
      <c r="A622" s="386"/>
      <c r="B622" s="123"/>
      <c r="L622" s="123"/>
      <c r="V622" s="123"/>
      <c r="AF622" s="123"/>
      <c r="AP622" s="123"/>
      <c r="AZ622" s="123"/>
      <c r="BJ622" s="123"/>
      <c r="BT622" s="123"/>
      <c r="CD622" s="123"/>
      <c r="CN622" s="123"/>
      <c r="CX622" s="123"/>
      <c r="DH622" s="123"/>
      <c r="DR622" s="123"/>
      <c r="EB622" s="123"/>
      <c r="EL622" s="123"/>
      <c r="EV622" s="123"/>
      <c r="FF622" s="123"/>
      <c r="FP622" s="123"/>
      <c r="FZ622" s="123"/>
      <c r="GJ622" s="123"/>
      <c r="GT622" s="123"/>
      <c r="HD622" s="123"/>
      <c r="HN622" s="123"/>
      <c r="HX622" s="123"/>
    </row>
    <row xmlns:x14ac="http://schemas.microsoft.com/office/spreadsheetml/2009/9/ac" r="623" s="3" customFormat="true" x14ac:dyDescent="0.25">
      <c r="A623" s="386"/>
      <c r="B623" s="123"/>
      <c r="L623" s="123"/>
      <c r="V623" s="123"/>
      <c r="AF623" s="123"/>
      <c r="AP623" s="123"/>
      <c r="AZ623" s="123"/>
      <c r="BJ623" s="123"/>
      <c r="BT623" s="123"/>
      <c r="CD623" s="123"/>
      <c r="CN623" s="123"/>
      <c r="CX623" s="123"/>
      <c r="DH623" s="123"/>
      <c r="DR623" s="123"/>
      <c r="EB623" s="123"/>
      <c r="EL623" s="123"/>
      <c r="EV623" s="123"/>
      <c r="FF623" s="123"/>
      <c r="FP623" s="123"/>
      <c r="FZ623" s="123"/>
      <c r="GJ623" s="123"/>
      <c r="GT623" s="123"/>
      <c r="HD623" s="123"/>
      <c r="HN623" s="123"/>
      <c r="HX623" s="123"/>
    </row>
    <row xmlns:x14ac="http://schemas.microsoft.com/office/spreadsheetml/2009/9/ac" r="624" s="3" customFormat="true" x14ac:dyDescent="0.25">
      <c r="A624" s="386"/>
      <c r="B624" s="123"/>
      <c r="L624" s="123"/>
      <c r="V624" s="123"/>
      <c r="AF624" s="123"/>
      <c r="AP624" s="123"/>
      <c r="AZ624" s="123"/>
      <c r="BJ624" s="123"/>
      <c r="BT624" s="123"/>
      <c r="CD624" s="123"/>
      <c r="CN624" s="123"/>
      <c r="CX624" s="123"/>
      <c r="DH624" s="123"/>
      <c r="DR624" s="123"/>
      <c r="EB624" s="123"/>
      <c r="EL624" s="123"/>
      <c r="EV624" s="123"/>
      <c r="FF624" s="123"/>
      <c r="FP624" s="123"/>
      <c r="FZ624" s="123"/>
      <c r="GJ624" s="123"/>
      <c r="GT624" s="123"/>
      <c r="HD624" s="123"/>
      <c r="HN624" s="123"/>
      <c r="HX624" s="123"/>
    </row>
    <row xmlns:x14ac="http://schemas.microsoft.com/office/spreadsheetml/2009/9/ac" r="625" s="3" customFormat="true" x14ac:dyDescent="0.25">
      <c r="A625" s="386"/>
      <c r="B625" s="123"/>
      <c r="L625" s="123"/>
      <c r="V625" s="123"/>
      <c r="AF625" s="123"/>
      <c r="AP625" s="123"/>
      <c r="AZ625" s="123"/>
      <c r="BJ625" s="123"/>
      <c r="BT625" s="123"/>
      <c r="CD625" s="123"/>
      <c r="CN625" s="123"/>
      <c r="CX625" s="123"/>
      <c r="DH625" s="123"/>
      <c r="DR625" s="123"/>
      <c r="EB625" s="123"/>
      <c r="EL625" s="123"/>
      <c r="EV625" s="123"/>
      <c r="FF625" s="123"/>
      <c r="FP625" s="123"/>
      <c r="FZ625" s="123"/>
      <c r="GJ625" s="123"/>
      <c r="GT625" s="123"/>
      <c r="HD625" s="123"/>
      <c r="HN625" s="123"/>
      <c r="HX625" s="123"/>
    </row>
    <row xmlns:x14ac="http://schemas.microsoft.com/office/spreadsheetml/2009/9/ac" r="626" s="3" customFormat="true" x14ac:dyDescent="0.25">
      <c r="A626" s="386"/>
      <c r="B626" s="123"/>
      <c r="L626" s="123"/>
      <c r="V626" s="123"/>
      <c r="AF626" s="123"/>
      <c r="AP626" s="123"/>
      <c r="AZ626" s="123"/>
      <c r="BJ626" s="123"/>
      <c r="BT626" s="123"/>
      <c r="CD626" s="123"/>
      <c r="CN626" s="123"/>
      <c r="CX626" s="123"/>
      <c r="DH626" s="123"/>
      <c r="DR626" s="123"/>
      <c r="EB626" s="123"/>
      <c r="EL626" s="123"/>
      <c r="EV626" s="123"/>
      <c r="FF626" s="123"/>
      <c r="FP626" s="123"/>
      <c r="FZ626" s="123"/>
      <c r="GJ626" s="123"/>
      <c r="GT626" s="123"/>
      <c r="HD626" s="123"/>
      <c r="HN626" s="123"/>
      <c r="HX626" s="123"/>
    </row>
    <row xmlns:x14ac="http://schemas.microsoft.com/office/spreadsheetml/2009/9/ac" r="627" s="3" customFormat="true" x14ac:dyDescent="0.25">
      <c r="A627" s="386"/>
      <c r="B627" s="123"/>
      <c r="L627" s="123"/>
      <c r="V627" s="123"/>
      <c r="AF627" s="123"/>
      <c r="AP627" s="123"/>
      <c r="AZ627" s="123"/>
      <c r="BJ627" s="123"/>
      <c r="BT627" s="123"/>
      <c r="CD627" s="123"/>
      <c r="CN627" s="123"/>
      <c r="CX627" s="123"/>
      <c r="DH627" s="123"/>
      <c r="DR627" s="123"/>
      <c r="EB627" s="123"/>
      <c r="EL627" s="123"/>
      <c r="EV627" s="123"/>
      <c r="FF627" s="123"/>
      <c r="FP627" s="123"/>
      <c r="FZ627" s="123"/>
      <c r="GJ627" s="123"/>
      <c r="GT627" s="123"/>
      <c r="HD627" s="123"/>
      <c r="HN627" s="123"/>
      <c r="HX627" s="123"/>
    </row>
    <row xmlns:x14ac="http://schemas.microsoft.com/office/spreadsheetml/2009/9/ac" r="628" s="3" customFormat="true" x14ac:dyDescent="0.25">
      <c r="A628" s="386"/>
      <c r="B628" s="123"/>
      <c r="L628" s="123"/>
      <c r="V628" s="123"/>
      <c r="AF628" s="123"/>
      <c r="AP628" s="123"/>
      <c r="AZ628" s="123"/>
      <c r="BJ628" s="123"/>
      <c r="BT628" s="123"/>
      <c r="CD628" s="123"/>
      <c r="CN628" s="123"/>
      <c r="CX628" s="123"/>
      <c r="DH628" s="123"/>
      <c r="DR628" s="123"/>
      <c r="EB628" s="123"/>
      <c r="EL628" s="123"/>
      <c r="EV628" s="123"/>
      <c r="FF628" s="123"/>
      <c r="FP628" s="123"/>
      <c r="FZ628" s="123"/>
      <c r="GJ628" s="123"/>
      <c r="GT628" s="123"/>
      <c r="HD628" s="123"/>
      <c r="HN628" s="123"/>
      <c r="HX628" s="123"/>
    </row>
    <row xmlns:x14ac="http://schemas.microsoft.com/office/spreadsheetml/2009/9/ac" r="629" s="3" customFormat="true" x14ac:dyDescent="0.25">
      <c r="A629" s="386"/>
      <c r="B629" s="123"/>
      <c r="L629" s="123"/>
      <c r="V629" s="123"/>
      <c r="AF629" s="123"/>
      <c r="AP629" s="123"/>
      <c r="AZ629" s="123"/>
      <c r="BJ629" s="123"/>
      <c r="BT629" s="123"/>
      <c r="CD629" s="123"/>
      <c r="CN629" s="123"/>
      <c r="CX629" s="123"/>
      <c r="DH629" s="123"/>
      <c r="DR629" s="123"/>
      <c r="EB629" s="123"/>
      <c r="EL629" s="123"/>
      <c r="EV629" s="123"/>
      <c r="FF629" s="123"/>
      <c r="FP629" s="123"/>
      <c r="FZ629" s="123"/>
      <c r="GJ629" s="123"/>
      <c r="GT629" s="123"/>
      <c r="HD629" s="123"/>
      <c r="HN629" s="123"/>
      <c r="HX629" s="123"/>
    </row>
    <row xmlns:x14ac="http://schemas.microsoft.com/office/spreadsheetml/2009/9/ac" r="630" s="3" customFormat="true" x14ac:dyDescent="0.25">
      <c r="A630" s="386"/>
      <c r="B630" s="123"/>
      <c r="L630" s="123"/>
      <c r="V630" s="123"/>
      <c r="AF630" s="123"/>
      <c r="AP630" s="123"/>
      <c r="AZ630" s="123"/>
      <c r="BJ630" s="123"/>
      <c r="BT630" s="123"/>
      <c r="CD630" s="123"/>
      <c r="CN630" s="123"/>
      <c r="CX630" s="123"/>
      <c r="DH630" s="123"/>
      <c r="DR630" s="123"/>
      <c r="EB630" s="123"/>
      <c r="EL630" s="123"/>
      <c r="EV630" s="123"/>
      <c r="FF630" s="123"/>
      <c r="FP630" s="123"/>
      <c r="FZ630" s="123"/>
      <c r="GJ630" s="123"/>
      <c r="GT630" s="123"/>
      <c r="HD630" s="123"/>
      <c r="HN630" s="123"/>
      <c r="HX630" s="123"/>
    </row>
    <row xmlns:x14ac="http://schemas.microsoft.com/office/spreadsheetml/2009/9/ac" r="631" s="3" customFormat="true" x14ac:dyDescent="0.25">
      <c r="A631" s="386"/>
      <c r="B631" s="123"/>
      <c r="L631" s="123"/>
      <c r="V631" s="123"/>
      <c r="AF631" s="123"/>
      <c r="AP631" s="123"/>
      <c r="AZ631" s="123"/>
      <c r="BJ631" s="123"/>
      <c r="BT631" s="123"/>
      <c r="CD631" s="123"/>
      <c r="CN631" s="123"/>
      <c r="CX631" s="123"/>
      <c r="DH631" s="123"/>
      <c r="DR631" s="123"/>
      <c r="EB631" s="123"/>
      <c r="EL631" s="123"/>
      <c r="EV631" s="123"/>
      <c r="FF631" s="123"/>
      <c r="FP631" s="123"/>
      <c r="FZ631" s="123"/>
      <c r="GJ631" s="123"/>
      <c r="GT631" s="123"/>
      <c r="HD631" s="123"/>
      <c r="HN631" s="123"/>
      <c r="HX631" s="123"/>
    </row>
    <row xmlns:x14ac="http://schemas.microsoft.com/office/spreadsheetml/2009/9/ac" r="632" s="3" customFormat="true" x14ac:dyDescent="0.25">
      <c r="A632" s="386"/>
      <c r="B632" s="123"/>
      <c r="L632" s="123"/>
      <c r="V632" s="123"/>
      <c r="AF632" s="123"/>
      <c r="AP632" s="123"/>
      <c r="AZ632" s="123"/>
      <c r="BJ632" s="123"/>
      <c r="BT632" s="123"/>
      <c r="CD632" s="123"/>
      <c r="CN632" s="123"/>
      <c r="CX632" s="123"/>
      <c r="DH632" s="123"/>
      <c r="DR632" s="123"/>
      <c r="EB632" s="123"/>
      <c r="EL632" s="123"/>
      <c r="EV632" s="123"/>
      <c r="FF632" s="123"/>
      <c r="FP632" s="123"/>
      <c r="FZ632" s="123"/>
      <c r="GJ632" s="123"/>
      <c r="GT632" s="123"/>
      <c r="HD632" s="123"/>
      <c r="HN632" s="123"/>
      <c r="HX632" s="123"/>
    </row>
    <row xmlns:x14ac="http://schemas.microsoft.com/office/spreadsheetml/2009/9/ac" r="633" s="3" customFormat="true" x14ac:dyDescent="0.25">
      <c r="A633" s="386"/>
      <c r="B633" s="123"/>
      <c r="L633" s="123"/>
      <c r="V633" s="123"/>
      <c r="AF633" s="123"/>
      <c r="AP633" s="123"/>
      <c r="AZ633" s="123"/>
      <c r="BJ633" s="123"/>
      <c r="BT633" s="123"/>
      <c r="CD633" s="123"/>
      <c r="CN633" s="123"/>
      <c r="CX633" s="123"/>
      <c r="DH633" s="123"/>
      <c r="DR633" s="123"/>
      <c r="EB633" s="123"/>
      <c r="EL633" s="123"/>
      <c r="EV633" s="123"/>
      <c r="FF633" s="123"/>
      <c r="FP633" s="123"/>
      <c r="FZ633" s="123"/>
      <c r="GJ633" s="123"/>
      <c r="GT633" s="123"/>
      <c r="HD633" s="123"/>
      <c r="HN633" s="123"/>
      <c r="HX633" s="123"/>
    </row>
    <row xmlns:x14ac="http://schemas.microsoft.com/office/spreadsheetml/2009/9/ac" r="634" s="3" customFormat="true" x14ac:dyDescent="0.25">
      <c r="A634" s="386"/>
      <c r="B634" s="123"/>
      <c r="L634" s="123"/>
      <c r="V634" s="123"/>
      <c r="AF634" s="123"/>
      <c r="AP634" s="123"/>
      <c r="AZ634" s="123"/>
      <c r="BJ634" s="123"/>
      <c r="BT634" s="123"/>
      <c r="CD634" s="123"/>
      <c r="CN634" s="123"/>
      <c r="CX634" s="123"/>
      <c r="DH634" s="123"/>
      <c r="DR634" s="123"/>
      <c r="EB634" s="123"/>
      <c r="EL634" s="123"/>
      <c r="EV634" s="123"/>
      <c r="FF634" s="123"/>
      <c r="FP634" s="123"/>
      <c r="FZ634" s="123"/>
      <c r="GJ634" s="123"/>
      <c r="GT634" s="123"/>
      <c r="HD634" s="123"/>
      <c r="HN634" s="123"/>
      <c r="HX634" s="123"/>
    </row>
    <row xmlns:x14ac="http://schemas.microsoft.com/office/spreadsheetml/2009/9/ac" r="635" s="3" customFormat="true" x14ac:dyDescent="0.25">
      <c r="A635" s="386"/>
      <c r="B635" s="123"/>
      <c r="L635" s="123"/>
      <c r="V635" s="123"/>
      <c r="AF635" s="123"/>
      <c r="AP635" s="123"/>
      <c r="AZ635" s="123"/>
      <c r="BJ635" s="123"/>
      <c r="BT635" s="123"/>
      <c r="CD635" s="123"/>
      <c r="CN635" s="123"/>
      <c r="CX635" s="123"/>
      <c r="DH635" s="123"/>
      <c r="DR635" s="123"/>
      <c r="EB635" s="123"/>
      <c r="EL635" s="123"/>
      <c r="EV635" s="123"/>
      <c r="FF635" s="123"/>
      <c r="FP635" s="123"/>
      <c r="FZ635" s="123"/>
      <c r="GJ635" s="123"/>
      <c r="GT635" s="123"/>
      <c r="HD635" s="123"/>
      <c r="HN635" s="123"/>
      <c r="HX635" s="123"/>
    </row>
    <row xmlns:x14ac="http://schemas.microsoft.com/office/spreadsheetml/2009/9/ac" r="636" s="3" customFormat="true" x14ac:dyDescent="0.25">
      <c r="A636" s="386"/>
      <c r="B636" s="123"/>
      <c r="L636" s="123"/>
      <c r="V636" s="123"/>
      <c r="AF636" s="123"/>
      <c r="AP636" s="123"/>
      <c r="AZ636" s="123"/>
      <c r="BJ636" s="123"/>
      <c r="BT636" s="123"/>
      <c r="CD636" s="123"/>
      <c r="CN636" s="123"/>
      <c r="CX636" s="123"/>
      <c r="DH636" s="123"/>
      <c r="DR636" s="123"/>
      <c r="EB636" s="123"/>
      <c r="EL636" s="123"/>
      <c r="EV636" s="123"/>
      <c r="FF636" s="123"/>
      <c r="FP636" s="123"/>
      <c r="FZ636" s="123"/>
      <c r="GJ636" s="123"/>
      <c r="GT636" s="123"/>
      <c r="HD636" s="123"/>
      <c r="HN636" s="123"/>
      <c r="HX636" s="123"/>
    </row>
    <row xmlns:x14ac="http://schemas.microsoft.com/office/spreadsheetml/2009/9/ac" r="637" s="3" customFormat="true" x14ac:dyDescent="0.25">
      <c r="A637" s="386"/>
      <c r="B637" s="123"/>
      <c r="L637" s="123"/>
      <c r="V637" s="123"/>
      <c r="AF637" s="123"/>
      <c r="AP637" s="123"/>
      <c r="AZ637" s="123"/>
      <c r="BJ637" s="123"/>
      <c r="BT637" s="123"/>
      <c r="CD637" s="123"/>
      <c r="CN637" s="123"/>
      <c r="CX637" s="123"/>
      <c r="DH637" s="123"/>
      <c r="DR637" s="123"/>
      <c r="EB637" s="123"/>
      <c r="EL637" s="123"/>
      <c r="EV637" s="123"/>
      <c r="FF637" s="123"/>
      <c r="FP637" s="123"/>
      <c r="FZ637" s="123"/>
      <c r="GJ637" s="123"/>
      <c r="GT637" s="123"/>
      <c r="HD637" s="123"/>
      <c r="HN637" s="123"/>
      <c r="HX637" s="123"/>
    </row>
    <row xmlns:x14ac="http://schemas.microsoft.com/office/spreadsheetml/2009/9/ac" r="638" s="3" customFormat="true" x14ac:dyDescent="0.25">
      <c r="A638" s="386"/>
      <c r="B638" s="123"/>
      <c r="L638" s="123"/>
      <c r="V638" s="123"/>
      <c r="AF638" s="123"/>
      <c r="AP638" s="123"/>
      <c r="AZ638" s="123"/>
      <c r="BJ638" s="123"/>
      <c r="BT638" s="123"/>
      <c r="CD638" s="123"/>
      <c r="CN638" s="123"/>
      <c r="CX638" s="123"/>
      <c r="DH638" s="123"/>
      <c r="DR638" s="123"/>
      <c r="EB638" s="123"/>
      <c r="EL638" s="123"/>
      <c r="EV638" s="123"/>
      <c r="FF638" s="123"/>
      <c r="FP638" s="123"/>
      <c r="FZ638" s="123"/>
      <c r="GJ638" s="123"/>
      <c r="GT638" s="123"/>
      <c r="HD638" s="123"/>
      <c r="HN638" s="123"/>
      <c r="HX638" s="123"/>
    </row>
    <row xmlns:x14ac="http://schemas.microsoft.com/office/spreadsheetml/2009/9/ac" r="639" s="3" customFormat="true" x14ac:dyDescent="0.25">
      <c r="A639" s="386"/>
      <c r="B639" s="123"/>
      <c r="L639" s="123"/>
      <c r="V639" s="123"/>
      <c r="AF639" s="123"/>
      <c r="AP639" s="123"/>
      <c r="AZ639" s="123"/>
      <c r="BJ639" s="123"/>
      <c r="BT639" s="123"/>
      <c r="CD639" s="123"/>
      <c r="CN639" s="123"/>
      <c r="CX639" s="123"/>
      <c r="DH639" s="123"/>
      <c r="DR639" s="123"/>
      <c r="EB639" s="123"/>
      <c r="EL639" s="123"/>
      <c r="EV639" s="123"/>
      <c r="FF639" s="123"/>
      <c r="FP639" s="123"/>
      <c r="FZ639" s="123"/>
      <c r="GJ639" s="123"/>
      <c r="GT639" s="123"/>
      <c r="HD639" s="123"/>
      <c r="HN639" s="123"/>
      <c r="HX639" s="123"/>
    </row>
    <row xmlns:x14ac="http://schemas.microsoft.com/office/spreadsheetml/2009/9/ac" r="640" s="3" customFormat="true" x14ac:dyDescent="0.25">
      <c r="A640" s="386"/>
      <c r="B640" s="123"/>
      <c r="L640" s="123"/>
      <c r="V640" s="123"/>
      <c r="AF640" s="123"/>
      <c r="AP640" s="123"/>
      <c r="AZ640" s="123"/>
      <c r="BJ640" s="123"/>
      <c r="BT640" s="123"/>
      <c r="CD640" s="123"/>
      <c r="CN640" s="123"/>
      <c r="CX640" s="123"/>
      <c r="DH640" s="123"/>
      <c r="DR640" s="123"/>
      <c r="EB640" s="123"/>
      <c r="EL640" s="123"/>
      <c r="EV640" s="123"/>
      <c r="FF640" s="123"/>
      <c r="FP640" s="123"/>
      <c r="FZ640" s="123"/>
      <c r="GJ640" s="123"/>
      <c r="GT640" s="123"/>
      <c r="HD640" s="123"/>
      <c r="HN640" s="123"/>
      <c r="HX640" s="123"/>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2024-04-24T06:17:21Z</dcterms:modified>
</cp:coreProperties>
</file>